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400" windowHeight="8445" activeTab="4"/>
  </bookViews>
  <sheets>
    <sheet name="Income Statement" sheetId="1" r:id="rId1"/>
    <sheet name="Balance Sheet" sheetId="2" r:id="rId2"/>
    <sheet name="Equity" sheetId="3" r:id="rId3"/>
    <sheet name="Cashflow" sheetId="4" r:id="rId4"/>
    <sheet name="Notes" sheetId="5" r:id="rId5"/>
    <sheet name="Cover" sheetId="6" r:id="rId6"/>
  </sheets>
  <definedNames>
    <definedName name="_xlnm.Print_Area" localSheetId="3">'Cashflow'!$A$1:$K$65</definedName>
    <definedName name="_xlnm.Print_Titles" localSheetId="0">'Income Statement'!$1:$7</definedName>
  </definedNames>
  <calcPr fullCalcOnLoad="1"/>
</workbook>
</file>

<file path=xl/sharedStrings.xml><?xml version="1.0" encoding="utf-8"?>
<sst xmlns="http://schemas.openxmlformats.org/spreadsheetml/2006/main" count="342" uniqueCount="259">
  <si>
    <t>(Company No. 307097-A)</t>
  </si>
  <si>
    <t>RM000</t>
  </si>
  <si>
    <t>As At End Of</t>
  </si>
  <si>
    <t>Current Quarter</t>
  </si>
  <si>
    <t>As At Preceding</t>
  </si>
  <si>
    <t>Financial Year End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</si>
  <si>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</si>
  <si>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</si>
  <si>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</si>
  <si>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</si>
  <si>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The Condensed Consolidated Statement of Changes in Equity should be read in conjunction with the Annual Financial Statements</t>
  </si>
  <si>
    <t>The Condensed Consolidated Income Statement should be read in conjunction with the Annual Financial Statements</t>
  </si>
  <si>
    <t>The Condensed Consolidated Balance Sheet should be read in conjunction with the Annual Financial Statements</t>
  </si>
  <si>
    <t>-   Basic</t>
  </si>
  <si>
    <t>-   Diluted</t>
  </si>
  <si>
    <t>EARNINGS PER SHARE (SEN)</t>
  </si>
  <si>
    <t>NET TANGIBLE ASSETS PER SHARE (SEN)</t>
  </si>
  <si>
    <t>NOTES TO INTERIM FINANCIAL REPORT</t>
  </si>
  <si>
    <t>The Condensed Consolidated Cash Flow Statement should be read in conjunction with the Annual Financial Statements</t>
  </si>
  <si>
    <t xml:space="preserve">The interim financial report is unaudited and has been prepared in accordance with MASB 26 - Interim Financial Reporting. </t>
  </si>
  <si>
    <t>There were no significant changes in the amount of estimates reported in prior interim periods of the current financial year or</t>
  </si>
  <si>
    <t>The valuations of property, plant and equipment have been brought forward without amendment from the previous financial</t>
  </si>
  <si>
    <t>statements.</t>
  </si>
  <si>
    <t>The Group did not issue any profit forecast or profit guarantee during the current financial year-to-date.</t>
  </si>
  <si>
    <t>There were no sale of unquoted investments and/or properties during the current quarter and financial year-to-date.</t>
  </si>
  <si>
    <t>There were no purchase or disposal of quoted securities during the current quarter and financial year-to-date and  there were</t>
  </si>
  <si>
    <t>no investment in quoted shares as at the end of the quarter.</t>
  </si>
  <si>
    <t>RM'000</t>
  </si>
  <si>
    <t>Total short term borrowings</t>
  </si>
  <si>
    <t>Total long term borrowings</t>
  </si>
  <si>
    <t>There were no pending material litigations at the date of this report.</t>
  </si>
  <si>
    <t>The accounting policies and methods of computation adopted by the Group in this interim financial report are consistent with</t>
  </si>
  <si>
    <t>There was no audit qualification in the audit report of the preceding annual financial statements.</t>
  </si>
  <si>
    <t>There were no material events subsequent to the end of the interim period that have not been reflected in the financial</t>
  </si>
  <si>
    <t>statements for the interim period.</t>
  </si>
  <si>
    <t>There were no changes in the composition of the Group during the interim period under review.</t>
  </si>
  <si>
    <t>(Unaudited)</t>
  </si>
  <si>
    <t>(Audited)</t>
  </si>
  <si>
    <t>(Incorporated in Malaysia)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</si>
  <si>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</si>
  <si>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</si>
  <si>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</si>
  <si>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</si>
  <si>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</si>
  <si>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</si>
  <si>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</si>
  <si>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</si>
  <si>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</si>
  <si>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</si>
  <si>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</si>
  <si>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</si>
  <si>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</si>
  <si>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</si>
  <si>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</si>
  <si>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</si>
  <si>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</si>
  <si>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</si>
  <si>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</si>
  <si>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</si>
  <si>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</si>
  <si>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</si>
  <si>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</si>
  <si>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</si>
  <si>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 follows:</t>
  </si>
  <si>
    <t>Year-To-Date</t>
  </si>
  <si>
    <t>Interest Income</t>
  </si>
  <si>
    <t>na</t>
  </si>
  <si>
    <t>NET CURRENT ASSETS/(LIABILITIES)</t>
  </si>
  <si>
    <t>The Group borrowings, which are all secured and denominated in Ringgit Malaysia, as at the end of the reporting period were</t>
  </si>
  <si>
    <t>Net movement in balances with related companies</t>
  </si>
  <si>
    <t>The Group's operations are affected by seasonal crop production, weather conditions and fluctuating commodity prices.</t>
  </si>
  <si>
    <t>Interest Expense</t>
  </si>
  <si>
    <t>Taxation</t>
  </si>
  <si>
    <t>Dividend</t>
  </si>
  <si>
    <t>Accounting Policies</t>
  </si>
  <si>
    <t>Audit Report</t>
  </si>
  <si>
    <t>Seasonal and Cyclical Factors</t>
  </si>
  <si>
    <t>Unusual Items</t>
  </si>
  <si>
    <t>Changes in Estimates</t>
  </si>
  <si>
    <t>Debt and Equities Securities</t>
  </si>
  <si>
    <t>Segmental Reporting</t>
  </si>
  <si>
    <t>Valuations of Property, Plant and Equipment</t>
  </si>
  <si>
    <t>Changes in Composition of the Group</t>
  </si>
  <si>
    <t>Contingent Liabilities</t>
  </si>
  <si>
    <t>Review of Performance</t>
  </si>
  <si>
    <t>Variation of Result to Preceding Quarter</t>
  </si>
  <si>
    <t>Profit Forecast</t>
  </si>
  <si>
    <t>Profit or Loss on Sale of Unquoted Investment and/or Properties</t>
  </si>
  <si>
    <t>Quoted Securities</t>
  </si>
  <si>
    <t>Corporate Proposals</t>
  </si>
  <si>
    <t>Borrowings</t>
  </si>
  <si>
    <t>Off Balance Sheet Financial Instruments</t>
  </si>
  <si>
    <t>Material Litigation</t>
  </si>
  <si>
    <t>Earnings Per Share</t>
  </si>
  <si>
    <t>Subsequent Events</t>
  </si>
  <si>
    <t>Profit Before Tax</t>
  </si>
  <si>
    <t>Plantations</t>
  </si>
  <si>
    <t>Inter-segments elimination</t>
  </si>
  <si>
    <t>Administrative Cost</t>
  </si>
  <si>
    <t>Taxation for the current period/year</t>
  </si>
  <si>
    <t>Cocoa Trading</t>
  </si>
  <si>
    <t>Cocoa Processing</t>
  </si>
  <si>
    <t>INTEREST EXPENSE</t>
  </si>
  <si>
    <t>TAXATION</t>
  </si>
  <si>
    <t>TOTAL</t>
  </si>
  <si>
    <t>REVENUE</t>
  </si>
  <si>
    <t>COST OF SALES</t>
  </si>
  <si>
    <t>OTHER INCOME</t>
  </si>
  <si>
    <t>ADMINISTRATIVE EXPENSES</t>
  </si>
  <si>
    <t>PROFIT FROM OPERATIONS</t>
  </si>
  <si>
    <t>INTEREST INCOME</t>
  </si>
  <si>
    <t>PROFIT FOR THE YEAR</t>
  </si>
  <si>
    <t>CUMULATIVE QUARTER</t>
  </si>
  <si>
    <t>Current Year</t>
  </si>
  <si>
    <t xml:space="preserve">Quarter </t>
  </si>
  <si>
    <t>Preceding Year</t>
  </si>
  <si>
    <t>Corresponding Quarter</t>
  </si>
  <si>
    <t>Todate</t>
  </si>
  <si>
    <t>Corresponding Period</t>
  </si>
  <si>
    <t>INDIVIDUAL QUARTER</t>
  </si>
  <si>
    <t>PROPERTY, PLANT AND EQUIPMENT</t>
  </si>
  <si>
    <t>CURRENT ASSETS</t>
  </si>
  <si>
    <t>Inventories</t>
  </si>
  <si>
    <t>Trade receivables</t>
  </si>
  <si>
    <t>Other receivables</t>
  </si>
  <si>
    <t>Amounts due from related companies</t>
  </si>
  <si>
    <t>Taxation recoverable</t>
  </si>
  <si>
    <t>Cash and bank balances</t>
  </si>
  <si>
    <t>DEDUCT: CURRENT LIABILITIES</t>
  </si>
  <si>
    <t>Amount due to bankers</t>
  </si>
  <si>
    <t>Trade payables</t>
  </si>
  <si>
    <t>Other payables</t>
  </si>
  <si>
    <t>Amount due to related companies</t>
  </si>
  <si>
    <t>Term Loan</t>
  </si>
  <si>
    <t>LONG TERM LIABILITIES</t>
  </si>
  <si>
    <t>FINANCED BY:</t>
  </si>
  <si>
    <t>Share capital</t>
  </si>
  <si>
    <t>Share premium</t>
  </si>
  <si>
    <t>Reserves</t>
  </si>
  <si>
    <t>SHARE</t>
  </si>
  <si>
    <t>CAPITAL</t>
  </si>
  <si>
    <t>PREMIUM</t>
  </si>
  <si>
    <t>RESERVE ON</t>
  </si>
  <si>
    <t>CONSOLIDATION</t>
  </si>
  <si>
    <t>RETAINED</t>
  </si>
  <si>
    <t>PROFITS</t>
  </si>
  <si>
    <t>AT 01/02/2002</t>
  </si>
  <si>
    <t>DIVIDEND PAID</t>
  </si>
  <si>
    <t>CASH FLOWS FROM OPERATING ACTIVITIES</t>
  </si>
  <si>
    <t>Profit before taxation</t>
  </si>
  <si>
    <t>Adjustment for:</t>
  </si>
  <si>
    <t>Depreciation of property, plant and equipment</t>
  </si>
  <si>
    <t>Gain on disposal of property, plant and equipment</t>
  </si>
  <si>
    <t>Interest income</t>
  </si>
  <si>
    <t>Interest expense</t>
  </si>
  <si>
    <t>Operating profit before working capital changes</t>
  </si>
  <si>
    <t>Decrease/(Increase) in inventories</t>
  </si>
  <si>
    <t>Decrease/(Increase) in receivables</t>
  </si>
  <si>
    <t>Increase/(Decrease) in payables</t>
  </si>
  <si>
    <t>Cash generated from operations</t>
  </si>
  <si>
    <t>Interest paid</t>
  </si>
  <si>
    <t>Taxation paid</t>
  </si>
  <si>
    <t>Net cash generated from/(used in) operating activities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</si>
  <si>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</si>
  <si>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</si>
  <si>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</si>
  <si>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</si>
  <si>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Net cash generated from/(used in) investing activities</t>
  </si>
  <si>
    <t>CASH FLOWS FROM FINANCING ACTIVITIES</t>
  </si>
  <si>
    <t>Dividend paid</t>
  </si>
  <si>
    <t>Repayment of term loans</t>
  </si>
  <si>
    <t>Net movement in bankers' acceptance</t>
  </si>
  <si>
    <t>Net cash (used in)/generated from financing activities</t>
  </si>
  <si>
    <t>NET INCREASE/(DECREASE) IN CASH AND CASH EQUIVALENTS</t>
  </si>
  <si>
    <t>CASH AND CASH EQUIVALENTS AT END OF THE PERIOD</t>
  </si>
  <si>
    <t>CASH AND CASH EQUIVALENTS AT BEGINNING OF THE PERIOD</t>
  </si>
  <si>
    <t>Tax refunded</t>
  </si>
  <si>
    <t>of the Company for the year ended 31 January 2003</t>
  </si>
  <si>
    <t>AT 01/02/2003</t>
  </si>
  <si>
    <t>those adopted in the financial statements for the year ended 31 January 2003.</t>
  </si>
  <si>
    <t>TECK  GUAN  PERDANA  BERHAD</t>
  </si>
  <si>
    <t xml:space="preserve">UNAUDITED INTERIM FINANCIAL REPORT FOR THE </t>
  </si>
  <si>
    <t>( COMPANY NO : 307097 - A)</t>
  </si>
  <si>
    <t>At the date of this report, the secured performance guarantees extended to related companies in respect of banking facilities</t>
  </si>
  <si>
    <t>ISSUE OF SHARE CAPITAL</t>
  </si>
  <si>
    <t>BONUS ISSUE</t>
  </si>
  <si>
    <t>Proceeds from issuance of ordinary shares</t>
  </si>
  <si>
    <t>shares.</t>
  </si>
  <si>
    <t xml:space="preserve">The effective tax rate for the current quarter and financial year-to-date are lower than the statutory tax rate due principally to </t>
  </si>
  <si>
    <t>availability of unabsorbed tax losses and tax allowances brought forward to set off against the profit of certain subsidiary</t>
  </si>
  <si>
    <t>companies.</t>
  </si>
  <si>
    <t>Weighted average number of</t>
  </si>
  <si>
    <t xml:space="preserve">  ordinary shares in issue ('000)</t>
  </si>
  <si>
    <t>Weighted average number of shares outstanding in 2003 =</t>
  </si>
  <si>
    <t xml:space="preserve">The comparative basic earnings per share has been retroactively adjusted  to take into account the effect of the Bonus Issue. </t>
  </si>
  <si>
    <t xml:space="preserve">(19,998 + 19,998) x 12/12 = </t>
  </si>
  <si>
    <t>There were no items affecting the assets, liabilities, net income or cash flows that are unusual because of their nature, size</t>
  </si>
  <si>
    <t>PRIOR YEAR ADJUSTMENT</t>
  </si>
  <si>
    <t>RESTATED AT 01/02/2003</t>
  </si>
  <si>
    <t>Written off of property, plant and equipment</t>
  </si>
  <si>
    <t>(i) Revenue</t>
  </si>
  <si>
    <t>(ii) Profit Before Tax</t>
  </si>
  <si>
    <t>Operating Profit</t>
  </si>
  <si>
    <t>Total Revenue</t>
  </si>
  <si>
    <t>changes in estimates of amounts reported in prior financial years that have a material effect in the current financial period.</t>
  </si>
  <si>
    <t>by ways of the Bonus Issue of 19,998,451 ordinary shares of RM1 each and through a Private Placement of 100,000 ordinary</t>
  </si>
  <si>
    <t>share at an issue price of RM1.07 per share for cash. The share premium arising from Private Placement, amounted to RM7,000</t>
  </si>
  <si>
    <t>has been credited to the share premium account. The new ordinary shares rank pari passu in all respects with existing ordinary</t>
  </si>
  <si>
    <t>Dividend Paid</t>
  </si>
  <si>
    <t>was paid on 27 September 2003.</t>
  </si>
  <si>
    <t xml:space="preserve">A final dividend of 1%, less 28% income tax, amounting to RM288,698 in respect of financial year ended 31 January 2003 </t>
  </si>
  <si>
    <t>25.</t>
  </si>
  <si>
    <t>or incidence for the interim period.</t>
  </si>
  <si>
    <t>There are no corporate proposals announced but not completed as at the date of this report.</t>
  </si>
  <si>
    <t>PROFIT /(LOSS) BEFORE TAXATION</t>
  </si>
  <si>
    <t>PROFIT /(LOSS) FOR THE PERIOD/YEAR</t>
  </si>
  <si>
    <t xml:space="preserve">Weighted average number of shares outstanding in 2002 = </t>
  </si>
  <si>
    <t>By Order of the Board</t>
  </si>
  <si>
    <t>T.V.Sekhar A/L T.G. Venkatesan</t>
  </si>
  <si>
    <t>Company Secretaries</t>
  </si>
  <si>
    <t>Tan Ghee Kiat</t>
  </si>
  <si>
    <t>Chan Kin Dak @ Tan Kin Dak</t>
  </si>
  <si>
    <t>net profit for the year by the weighted average number of ordinary shares in issue.</t>
  </si>
  <si>
    <t>The earnings per share for the current quarter and financial year-to-date are calculated by dividing the loss for the period /</t>
  </si>
  <si>
    <t>Basic earnings per share (Sen)</t>
  </si>
  <si>
    <t>Net profit / (loss) for the year (RM'000)</t>
  </si>
  <si>
    <t>There were no off balance sheet financial instruments as at the date of this report.</t>
  </si>
  <si>
    <t>granted amounting to RM13.5 million (31/01/03: RM13.5 million) have been fully settled. The legal charge over the subsidiary,</t>
  </si>
  <si>
    <t>31/01/2004</t>
  </si>
  <si>
    <t>31/01/2003</t>
  </si>
  <si>
    <t>AT 31/01/2003</t>
  </si>
  <si>
    <t>AT 31/01/2004</t>
  </si>
  <si>
    <t>As at 31 January 2004, the issued and paid-up capital of the Company increased from RM19,998,451 to RM40,096,902</t>
  </si>
  <si>
    <t>Capital Commitments</t>
  </si>
  <si>
    <t>The Group has no capital commitments as at the end of the current financial quarter.</t>
  </si>
  <si>
    <t>Current Year Prospects</t>
  </si>
  <si>
    <t>Majulah Koko Tawau Sdn Bhd's certain landed properties subject to the extent of RM3.0 million will be discharged pending</t>
  </si>
  <si>
    <t>on legal formalities.</t>
  </si>
  <si>
    <t xml:space="preserve">(19,998 + 19,998) x 12/12 + 100 x 6/6 = </t>
  </si>
  <si>
    <t>FOURTH QUARTER ENDED 31 JANUARY 2004</t>
  </si>
  <si>
    <t>Amortisation of plantation development expenditure</t>
  </si>
  <si>
    <t>Plantation Development Expenditure</t>
  </si>
  <si>
    <t>UNAUDITED INTERIM FINANCIAL REPORT FOR THE FOURTH QUARTER ENDED 31 JANUARY 2004</t>
  </si>
  <si>
    <t>TECK GUAN PERDANA BERHAD</t>
  </si>
  <si>
    <t xml:space="preserve">The Group recorded a marginally improved result with pre-tax loss of RM0.04 million for the current quarter as compared with </t>
  </si>
  <si>
    <t>products.</t>
  </si>
  <si>
    <t xml:space="preserve">quarter's pre-tax profit of RM2.78 million, due mainly to wide price fluctuations and lower margins for cocoa beans and cocoa </t>
  </si>
  <si>
    <t>The Group recorded a pre-tax loss of RM0.04 million for the current quarter as compared with preceding year corresponding</t>
  </si>
  <si>
    <t xml:space="preserve">the immediate preceding quarter's pre-tax loss of RM0.88 million due mainly to better margins for cocoa beans and cocoa products. </t>
  </si>
  <si>
    <t>efficiency to improve the Group's overall performance. The Directors expect a better performance for the financial year ending</t>
  </si>
  <si>
    <t>31 January 2005.</t>
  </si>
  <si>
    <t>to be held on a date to be announced later.</t>
  </si>
  <si>
    <t>financial year ended 31 January 2004, subject to the approval of the shareholders at the forthcoming Annual General Meeting</t>
  </si>
  <si>
    <t>The Board has proposed a first and final dividend of 1%, less 28% income tax (2003: 1%, less 28% income tax) for the</t>
  </si>
  <si>
    <t>Diluted earnings per share is not disclosed as the Company does not have any dilutive potential ordinary shares.</t>
  </si>
  <si>
    <t>existing operations and implemented new strategies in operations mainly through greater emphasis on competitive pricing and cost</t>
  </si>
  <si>
    <t xml:space="preserve">During the financial year in review, it was a challenging year for the Group's business. The Directors have reviewed the whole </t>
  </si>
  <si>
    <t xml:space="preserve">GROSS PROFIT </t>
  </si>
  <si>
    <t>19/03/2004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</si>
</sst>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0.00_);\(0.00\)"/>
    <numFmt numFmtId="171" formatCode="[$-809]dd\ mmmm\ yyyy"/>
    <numFmt numFmtId="172" formatCode="[$-809]d\ mmmm\ yyyy;@"/>
    <numFmt numFmtId="173" formatCode="#,##0_);\(#,##0\);&quot;-&quot;???"/>
    <numFmt numFmtId="174" formatCode="_(* #,##0_);_(* \(#,##0\);_(* &quot;-&quot;??_);_(@_)"/>
    <numFmt numFmtId="175" formatCode="[$-F800]dddd\,\ mmmm\ dd\,\ yyyy"/>
    <numFmt numFmtId="176" formatCode="mmm\-yyyy"/>
    <numFmt numFmtId="177" formatCode="[$-409]dddd\,\ mmmm\ dd\,\ yyyy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_(* #,##0.000000_);_(* \(#,##0.000000\);_(* &quot;-&quot;_);_(@_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dd/mm/yy;@"/>
    <numFmt numFmtId="188" formatCode="[$-809]dd\ mmmm\ yyyy;@"/>
    <numFmt numFmtId="189" formatCode="[$-409]mmm\-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9">
    <font>
      <sz val="10"/>
      <name val="Tahoma"/>
      <family val="0"/>
    </font>
    <font>
      <sz val="8"/>
      <name val="Tahoma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10"/>
      <name val="Tahoma"/>
      <family val="0"/>
    </font>
    <font>
      <b/>
      <sz val="12"/>
      <name val="Tahoma"/>
      <family val="2"/>
    </font>
    <font>
      <sz val="9"/>
      <name val="Tahoma"/>
      <family val="0"/>
    </font>
    <font>
      <b/>
      <sz val="16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0"/>
      <color indexed="9"/>
      <name val="Tahoma"/>
      <family val="0"/>
    </font>
    <font>
      <sz val="14"/>
      <name val="Tahoma"/>
      <family val="0"/>
    </font>
    <font>
      <b/>
      <sz val="22"/>
      <name val="Tahoma"/>
      <family val="2"/>
    </font>
    <font>
      <sz val="18"/>
      <name val="Tahoma"/>
      <family val="0"/>
    </font>
    <font>
      <b/>
      <sz val="24"/>
      <name val="Tahoma"/>
      <family val="2"/>
    </font>
    <font>
      <sz val="11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2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37" fontId="5" fillId="0" borderId="0" xfId="21" applyFont="1" applyFill="1" applyBorder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1" xfId="0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3" xfId="0" applyNumberFormat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/>
    </xf>
    <xf numFmtId="14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1" fontId="0" fillId="2" borderId="0" xfId="0" applyNumberFormat="1" applyFill="1" applyBorder="1" applyAlignment="1">
      <alignment/>
    </xf>
    <xf numFmtId="41" fontId="0" fillId="2" borderId="4" xfId="0" applyNumberFormat="1" applyFill="1" applyBorder="1" applyAlignment="1">
      <alignment/>
    </xf>
    <xf numFmtId="41" fontId="0" fillId="2" borderId="3" xfId="0" applyNumberForma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4" fontId="0" fillId="0" borderId="0" xfId="15" applyNumberForma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Font="1" applyBorder="1" applyAlignment="1" quotePrefix="1">
      <alignment/>
    </xf>
    <xf numFmtId="43" fontId="0" fillId="0" borderId="5" xfId="15" applyNumberFormat="1" applyBorder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Alignment="1">
      <alignment horizontal="left" indent="4"/>
    </xf>
    <xf numFmtId="0" fontId="5" fillId="0" borderId="0" xfId="0" applyFont="1" applyFill="1" applyAlignment="1" quotePrefix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/>
    </xf>
    <xf numFmtId="0" fontId="5" fillId="0" borderId="0" xfId="0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15" fontId="0" fillId="0" borderId="0" xfId="0" applyNumberFormat="1" applyAlignment="1" quotePrefix="1">
      <alignment/>
    </xf>
    <xf numFmtId="0" fontId="0" fillId="0" borderId="0" xfId="0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zoomScale="90" zoomScaleNormal="90" workbookViewId="0" topLeftCell="A13">
      <selection activeCell="D18" sqref="D18"/>
    </sheetView>
  </sheetViews>
  <sheetFormatPr defaultColWidth="9.140625" defaultRowHeight="12.75"/>
  <cols>
    <col min="1" max="3" width="15.7109375" style="0" customWidth="1"/>
    <col min="4" max="4" width="10.7109375" style="0" customWidth="1"/>
    <col min="5" max="5" width="4.28125" style="0" customWidth="1"/>
    <col min="6" max="6" width="10.7109375" style="0" customWidth="1"/>
    <col min="7" max="7" width="4.28125" style="0" customWidth="1"/>
    <col min="8" max="8" width="10.7109375" style="0" customWidth="1"/>
    <col min="9" max="9" width="4.28125" style="0" customWidth="1"/>
    <col min="10" max="10" width="10.7109375" style="0" customWidth="1"/>
    <col min="11" max="11" width="4.28125" style="0" customWidth="1"/>
    <col min="12" max="12" width="10.7109375" style="0" customWidth="1"/>
  </cols>
  <sheetData>
    <row r="1" spans="1:12" ht="19.5">
      <c r="A1" s="22" t="s">
        <v>243</v>
      </c>
      <c r="B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1" t="s">
        <v>0</v>
      </c>
      <c r="B2" s="21"/>
      <c r="C2" s="21"/>
      <c r="D2" s="21"/>
      <c r="E2" s="36"/>
      <c r="F2" s="21"/>
      <c r="G2" s="21"/>
      <c r="H2" s="21"/>
      <c r="I2" s="21"/>
      <c r="J2" s="21"/>
      <c r="K2" s="21"/>
      <c r="L2" s="21"/>
    </row>
    <row r="3" spans="1:12" ht="12.7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6" spans="1:12" ht="15">
      <c r="A6" s="20" t="s">
        <v>242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2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5" t="s">
        <v>119</v>
      </c>
      <c r="F12" s="2"/>
      <c r="G12" s="2"/>
      <c r="H12" s="2"/>
      <c r="I12" s="5" t="s">
        <v>112</v>
      </c>
      <c r="J12" s="2"/>
      <c r="K12" s="2"/>
      <c r="L12" s="2"/>
    </row>
    <row r="13" spans="1:12" ht="12.75">
      <c r="A13" s="2"/>
      <c r="B13" s="2"/>
      <c r="C13" s="2"/>
      <c r="D13" s="11" t="s">
        <v>113</v>
      </c>
      <c r="E13" s="2"/>
      <c r="F13" s="11" t="s">
        <v>115</v>
      </c>
      <c r="G13" s="2"/>
      <c r="H13" s="11" t="s">
        <v>113</v>
      </c>
      <c r="I13" s="2"/>
      <c r="J13" s="11" t="s">
        <v>115</v>
      </c>
      <c r="K13" s="2"/>
      <c r="L13" s="2"/>
    </row>
    <row r="14" spans="1:12" ht="12.75">
      <c r="A14" s="2"/>
      <c r="B14" s="2"/>
      <c r="C14" s="2"/>
      <c r="D14" s="11" t="s">
        <v>114</v>
      </c>
      <c r="E14" s="2"/>
      <c r="F14" s="11" t="s">
        <v>116</v>
      </c>
      <c r="G14" s="2"/>
      <c r="H14" s="11" t="s">
        <v>117</v>
      </c>
      <c r="I14" s="2"/>
      <c r="J14" s="11" t="s">
        <v>118</v>
      </c>
      <c r="K14" s="2"/>
      <c r="L14" s="2"/>
    </row>
    <row r="15" spans="1:12" ht="12.75">
      <c r="A15" s="2"/>
      <c r="B15" s="2"/>
      <c r="C15" s="2"/>
      <c r="D15" s="12" t="s">
        <v>228</v>
      </c>
      <c r="E15" s="2"/>
      <c r="F15" s="12" t="s">
        <v>229</v>
      </c>
      <c r="G15" s="12"/>
      <c r="H15" s="12" t="s">
        <v>228</v>
      </c>
      <c r="I15" s="12"/>
      <c r="J15" s="12" t="s">
        <v>229</v>
      </c>
      <c r="K15" s="2"/>
      <c r="L15" s="2"/>
    </row>
    <row r="16" spans="1:12" ht="12.75">
      <c r="A16" s="2"/>
      <c r="B16" s="2"/>
      <c r="C16" s="2"/>
      <c r="D16" s="5" t="s">
        <v>1</v>
      </c>
      <c r="E16" s="2"/>
      <c r="F16" s="5" t="s">
        <v>1</v>
      </c>
      <c r="G16" s="2"/>
      <c r="H16" s="5" t="s">
        <v>1</v>
      </c>
      <c r="I16" s="2"/>
      <c r="J16" s="5" t="s">
        <v>1</v>
      </c>
      <c r="K16" s="2"/>
      <c r="L16" s="2"/>
    </row>
    <row r="17" spans="1:12" ht="12.75">
      <c r="A17" s="2"/>
      <c r="B17" s="2"/>
      <c r="C17" s="2"/>
      <c r="D17" s="37"/>
      <c r="E17" s="37"/>
      <c r="F17" s="37"/>
      <c r="G17" s="37"/>
      <c r="H17" s="37"/>
      <c r="I17" s="37"/>
      <c r="J17" s="37"/>
      <c r="K17" s="2"/>
      <c r="L17" s="2"/>
    </row>
    <row r="18" spans="1:12" ht="12.75">
      <c r="A18" s="9" t="s">
        <v>105</v>
      </c>
      <c r="B18" s="9"/>
      <c r="C18" s="2"/>
      <c r="D18" s="31">
        <v>29967</v>
      </c>
      <c r="E18" s="37"/>
      <c r="F18" s="83">
        <v>31818</v>
      </c>
      <c r="G18" s="37"/>
      <c r="H18" s="31">
        <v>93591</v>
      </c>
      <c r="I18" s="37"/>
      <c r="J18" s="37">
        <v>81506</v>
      </c>
      <c r="K18" s="2"/>
      <c r="L18" s="2"/>
    </row>
    <row r="19" spans="1:12" ht="12.75">
      <c r="A19" s="2"/>
      <c r="B19" s="2"/>
      <c r="C19" s="2"/>
      <c r="D19" s="37"/>
      <c r="E19" s="37"/>
      <c r="F19" s="83"/>
      <c r="G19" s="37"/>
      <c r="H19" s="37"/>
      <c r="I19" s="37"/>
      <c r="J19" s="37"/>
      <c r="K19" s="2"/>
      <c r="L19" s="2"/>
    </row>
    <row r="20" spans="1:12" ht="12.75">
      <c r="A20" s="9" t="s">
        <v>106</v>
      </c>
      <c r="B20" s="9"/>
      <c r="C20" s="2"/>
      <c r="D20" s="37">
        <v>-28303</v>
      </c>
      <c r="E20" s="37"/>
      <c r="F20" s="83">
        <v>-27480</v>
      </c>
      <c r="G20" s="37"/>
      <c r="H20" s="37">
        <v>-89018</v>
      </c>
      <c r="I20" s="37"/>
      <c r="J20" s="37">
        <v>-68171</v>
      </c>
      <c r="K20" s="2"/>
      <c r="L20" s="2"/>
    </row>
    <row r="21" spans="1:12" ht="12.75">
      <c r="A21" s="2"/>
      <c r="B21" s="2"/>
      <c r="C21" s="2"/>
      <c r="D21" s="37"/>
      <c r="E21" s="37"/>
      <c r="F21" s="83"/>
      <c r="G21" s="37"/>
      <c r="H21" s="37"/>
      <c r="I21" s="37"/>
      <c r="J21" s="37"/>
      <c r="K21" s="2"/>
      <c r="L21" s="2"/>
    </row>
    <row r="22" spans="1:12" ht="12.75">
      <c r="A22" s="2"/>
      <c r="B22" s="2"/>
      <c r="C22" s="2"/>
      <c r="D22" s="38"/>
      <c r="E22" s="37"/>
      <c r="F22" s="84"/>
      <c r="G22" s="37"/>
      <c r="H22" s="38"/>
      <c r="I22" s="37"/>
      <c r="J22" s="38"/>
      <c r="K22" s="2"/>
      <c r="L22" s="2"/>
    </row>
    <row r="23" spans="1:12" ht="12.75">
      <c r="A23" s="9" t="s">
        <v>257</v>
      </c>
      <c r="B23" s="9"/>
      <c r="C23" s="2"/>
      <c r="D23" s="32">
        <f>D18+D20</f>
        <v>1664</v>
      </c>
      <c r="E23" s="37"/>
      <c r="F23" s="32">
        <f>F18+F20</f>
        <v>4338</v>
      </c>
      <c r="G23" s="37"/>
      <c r="H23" s="32">
        <f>H18+H20</f>
        <v>4573</v>
      </c>
      <c r="I23" s="37"/>
      <c r="J23" s="32">
        <f>J18+J20</f>
        <v>13335</v>
      </c>
      <c r="K23" s="2"/>
      <c r="L23" s="2"/>
    </row>
    <row r="24" spans="1:12" ht="12.75">
      <c r="A24" s="2"/>
      <c r="B24" s="2"/>
      <c r="C24" s="2"/>
      <c r="D24" s="32"/>
      <c r="E24" s="37"/>
      <c r="F24" s="83"/>
      <c r="G24" s="37"/>
      <c r="H24" s="32"/>
      <c r="I24" s="37"/>
      <c r="J24" s="32"/>
      <c r="K24" s="2"/>
      <c r="L24" s="2"/>
    </row>
    <row r="25" spans="1:12" ht="12.75">
      <c r="A25" s="9" t="s">
        <v>107</v>
      </c>
      <c r="B25" s="9"/>
      <c r="C25" s="2"/>
      <c r="D25" s="32">
        <v>132</v>
      </c>
      <c r="E25" s="37"/>
      <c r="F25" s="83">
        <v>204</v>
      </c>
      <c r="G25" s="37"/>
      <c r="H25" s="32">
        <v>1098</v>
      </c>
      <c r="I25" s="37"/>
      <c r="J25" s="32">
        <v>713</v>
      </c>
      <c r="K25" s="2"/>
      <c r="L25" s="2"/>
    </row>
    <row r="26" spans="1:12" ht="12.75">
      <c r="A26" s="2"/>
      <c r="B26" s="2"/>
      <c r="C26" s="2"/>
      <c r="D26" s="32"/>
      <c r="E26" s="37"/>
      <c r="F26" s="83"/>
      <c r="G26" s="37"/>
      <c r="H26" s="32"/>
      <c r="I26" s="37"/>
      <c r="J26" s="32"/>
      <c r="K26" s="2"/>
      <c r="L26" s="2"/>
    </row>
    <row r="27" spans="1:12" ht="12.75">
      <c r="A27" s="9" t="s">
        <v>108</v>
      </c>
      <c r="B27" s="9"/>
      <c r="C27" s="2"/>
      <c r="D27" s="32">
        <v>-1531</v>
      </c>
      <c r="E27" s="37"/>
      <c r="F27" s="83">
        <v>-955</v>
      </c>
      <c r="G27" s="37"/>
      <c r="H27" s="32">
        <v>-4072</v>
      </c>
      <c r="I27" s="37"/>
      <c r="J27" s="32">
        <v>-3202</v>
      </c>
      <c r="K27" s="2"/>
      <c r="L27" s="2"/>
    </row>
    <row r="28" spans="1:12" ht="12.75">
      <c r="A28" s="2"/>
      <c r="B28" s="2"/>
      <c r="C28" s="2"/>
      <c r="D28" s="32"/>
      <c r="E28" s="37"/>
      <c r="F28" s="83"/>
      <c r="G28" s="37"/>
      <c r="H28" s="32"/>
      <c r="I28" s="37"/>
      <c r="J28" s="32"/>
      <c r="K28" s="2"/>
      <c r="L28" s="2"/>
    </row>
    <row r="29" spans="1:12" ht="12.75">
      <c r="A29" s="2"/>
      <c r="B29" s="2"/>
      <c r="C29" s="2"/>
      <c r="D29" s="35"/>
      <c r="E29" s="37"/>
      <c r="F29" s="84"/>
      <c r="G29" s="37"/>
      <c r="H29" s="35"/>
      <c r="I29" s="37"/>
      <c r="J29" s="35"/>
      <c r="K29" s="2"/>
      <c r="L29" s="2"/>
    </row>
    <row r="30" spans="1:12" ht="12.75">
      <c r="A30" s="9" t="s">
        <v>109</v>
      </c>
      <c r="B30" s="9"/>
      <c r="C30" s="2"/>
      <c r="D30" s="32">
        <f>D23+D25+D27</f>
        <v>265</v>
      </c>
      <c r="E30" s="37"/>
      <c r="F30" s="32">
        <f>F23+F25+F27</f>
        <v>3587</v>
      </c>
      <c r="G30" s="37"/>
      <c r="H30" s="32">
        <f>H23+H25+H27</f>
        <v>1599</v>
      </c>
      <c r="I30" s="37"/>
      <c r="J30" s="32">
        <f>J23+J25+J27</f>
        <v>10846</v>
      </c>
      <c r="K30" s="2"/>
      <c r="L30" s="2"/>
    </row>
    <row r="31" spans="1:12" ht="12.75">
      <c r="A31" s="2"/>
      <c r="B31" s="2"/>
      <c r="C31" s="2"/>
      <c r="D31" s="32"/>
      <c r="E31" s="37"/>
      <c r="F31" s="83"/>
      <c r="G31" s="37"/>
      <c r="H31" s="32"/>
      <c r="I31" s="37"/>
      <c r="J31" s="32"/>
      <c r="K31" s="2"/>
      <c r="L31" s="2"/>
    </row>
    <row r="32" spans="1:12" ht="12.75">
      <c r="A32" s="9" t="s">
        <v>110</v>
      </c>
      <c r="B32" s="9"/>
      <c r="C32" s="2"/>
      <c r="D32" s="32">
        <v>128</v>
      </c>
      <c r="E32" s="37"/>
      <c r="F32" s="83">
        <v>321</v>
      </c>
      <c r="G32" s="37"/>
      <c r="H32" s="32">
        <v>799</v>
      </c>
      <c r="I32" s="37"/>
      <c r="J32" s="32">
        <v>926</v>
      </c>
      <c r="K32" s="2"/>
      <c r="L32" s="2"/>
    </row>
    <row r="33" spans="1:12" ht="12.75">
      <c r="A33" s="2"/>
      <c r="B33" s="2"/>
      <c r="C33" s="2"/>
      <c r="D33" s="32"/>
      <c r="E33" s="37"/>
      <c r="F33" s="83">
        <v>0</v>
      </c>
      <c r="G33" s="37"/>
      <c r="H33" s="32"/>
      <c r="I33" s="37"/>
      <c r="J33" s="32"/>
      <c r="K33" s="2"/>
      <c r="L33" s="2"/>
    </row>
    <row r="34" spans="1:12" ht="12.75">
      <c r="A34" s="9" t="s">
        <v>102</v>
      </c>
      <c r="B34" s="9"/>
      <c r="C34" s="2"/>
      <c r="D34" s="32">
        <v>-435</v>
      </c>
      <c r="E34" s="37"/>
      <c r="F34" s="83">
        <v>-630</v>
      </c>
      <c r="G34" s="37"/>
      <c r="H34" s="32">
        <v>-1679</v>
      </c>
      <c r="I34" s="37"/>
      <c r="J34" s="32">
        <v>-1780</v>
      </c>
      <c r="K34" s="2"/>
      <c r="L34" s="2"/>
    </row>
    <row r="35" spans="1:12" ht="12.75">
      <c r="A35" s="2"/>
      <c r="B35" s="2"/>
      <c r="C35" s="2"/>
      <c r="D35" s="32"/>
      <c r="E35" s="37"/>
      <c r="F35" s="83"/>
      <c r="G35" s="37"/>
      <c r="H35" s="32"/>
      <c r="I35" s="37"/>
      <c r="J35" s="32"/>
      <c r="K35" s="2"/>
      <c r="L35" s="2"/>
    </row>
    <row r="36" spans="1:12" ht="12.75">
      <c r="A36" s="2"/>
      <c r="B36" s="2"/>
      <c r="C36" s="2"/>
      <c r="D36" s="35"/>
      <c r="E36" s="37"/>
      <c r="F36" s="84"/>
      <c r="G36" s="37"/>
      <c r="H36" s="35"/>
      <c r="I36" s="37"/>
      <c r="J36" s="35"/>
      <c r="K36" s="2"/>
      <c r="L36" s="2"/>
    </row>
    <row r="37" spans="1:12" ht="12.75">
      <c r="A37" s="9" t="s">
        <v>214</v>
      </c>
      <c r="B37" s="9"/>
      <c r="C37" s="2"/>
      <c r="D37" s="32">
        <f>+D30+D32+D34</f>
        <v>-42</v>
      </c>
      <c r="E37" s="37"/>
      <c r="F37" s="32">
        <f>+F30+F32+F34</f>
        <v>3278</v>
      </c>
      <c r="G37" s="37"/>
      <c r="H37" s="32">
        <f>+H30+H32+H34</f>
        <v>719</v>
      </c>
      <c r="I37" s="37"/>
      <c r="J37" s="32">
        <f>+J30+J32+J34</f>
        <v>9992</v>
      </c>
      <c r="K37" s="2"/>
      <c r="L37" s="2"/>
    </row>
    <row r="38" spans="1:12" ht="12.75">
      <c r="A38" s="2"/>
      <c r="B38" s="2"/>
      <c r="C38" s="2"/>
      <c r="D38" s="32"/>
      <c r="E38" s="37"/>
      <c r="F38" s="83"/>
      <c r="G38" s="37"/>
      <c r="H38" s="32"/>
      <c r="I38" s="37"/>
      <c r="J38" s="32"/>
      <c r="K38" s="2"/>
      <c r="L38" s="2"/>
    </row>
    <row r="39" spans="1:12" ht="12.75">
      <c r="A39" s="9" t="s">
        <v>103</v>
      </c>
      <c r="B39" s="9"/>
      <c r="C39" s="2"/>
      <c r="D39" s="32">
        <v>1</v>
      </c>
      <c r="E39" s="37"/>
      <c r="F39" s="83">
        <v>-490</v>
      </c>
      <c r="G39" s="37"/>
      <c r="H39" s="32">
        <v>-61</v>
      </c>
      <c r="I39" s="37"/>
      <c r="J39" s="32">
        <v>-849</v>
      </c>
      <c r="K39" s="2"/>
      <c r="L39" s="2"/>
    </row>
    <row r="40" spans="1:12" ht="12.75">
      <c r="A40" s="2"/>
      <c r="B40" s="2"/>
      <c r="C40" s="2"/>
      <c r="D40" s="32"/>
      <c r="E40" s="37"/>
      <c r="F40" s="83"/>
      <c r="G40" s="37"/>
      <c r="H40" s="32"/>
      <c r="I40" s="37"/>
      <c r="J40" s="32"/>
      <c r="K40" s="2"/>
      <c r="L40" s="2"/>
    </row>
    <row r="41" spans="1:12" ht="13.5" thickBot="1">
      <c r="A41" s="9" t="s">
        <v>215</v>
      </c>
      <c r="B41" s="9"/>
      <c r="C41" s="2"/>
      <c r="D41" s="33">
        <f>+D37+D39</f>
        <v>-41</v>
      </c>
      <c r="E41" s="37"/>
      <c r="F41" s="33">
        <f>+F37+F39</f>
        <v>2788</v>
      </c>
      <c r="G41" s="37"/>
      <c r="H41" s="33">
        <f>+H37+H39</f>
        <v>658</v>
      </c>
      <c r="I41" s="37"/>
      <c r="J41" s="33">
        <f>+J37+J39</f>
        <v>9143</v>
      </c>
      <c r="K41" s="2"/>
      <c r="L41" s="2"/>
    </row>
    <row r="42" spans="1:12" ht="13.5" thickTop="1">
      <c r="A42" s="2"/>
      <c r="B42" s="2"/>
      <c r="C42" s="2"/>
      <c r="D42" s="10"/>
      <c r="E42" s="2"/>
      <c r="F42" s="10"/>
      <c r="G42" s="2"/>
      <c r="H42" s="10"/>
      <c r="I42" s="2"/>
      <c r="J42" s="10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8" t="s">
        <v>15</v>
      </c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3" t="s">
        <v>13</v>
      </c>
      <c r="B45" s="13"/>
      <c r="C45" s="2"/>
      <c r="D45" s="14">
        <f>D41*100/40097</f>
        <v>-0.1022520388058957</v>
      </c>
      <c r="E45" s="2"/>
      <c r="F45" s="14">
        <f>F41*100/39996</f>
        <v>6.97069706970697</v>
      </c>
      <c r="G45" s="2"/>
      <c r="H45" s="14">
        <f>H41*100/40097</f>
        <v>1.6410205252263261</v>
      </c>
      <c r="I45" s="2"/>
      <c r="J45" s="14">
        <f>J41*100/39996</f>
        <v>22.85978597859786</v>
      </c>
      <c r="K45" s="2"/>
      <c r="L45" s="2"/>
    </row>
    <row r="46" spans="1:12" ht="12.75">
      <c r="A46" s="13" t="s">
        <v>14</v>
      </c>
      <c r="B46" s="13"/>
      <c r="C46" s="2"/>
      <c r="D46" s="28" t="s">
        <v>66</v>
      </c>
      <c r="E46" s="2"/>
      <c r="F46" s="28" t="s">
        <v>66</v>
      </c>
      <c r="G46" s="2"/>
      <c r="H46" s="28" t="s">
        <v>66</v>
      </c>
      <c r="I46" s="2"/>
      <c r="J46" s="28" t="s">
        <v>66</v>
      </c>
      <c r="K46" s="2"/>
      <c r="L46" s="2"/>
    </row>
    <row r="47" spans="1:12" ht="12.75">
      <c r="A47" s="2"/>
      <c r="B47" s="2"/>
      <c r="C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5" t="s">
        <v>11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.75">
      <c r="A50" s="25" t="s">
        <v>177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printOptions/>
  <pageMargins left="0.7874015748031497" right="0.3937007874015748" top="0.984251968503937" bottom="0.984251968503937" header="0.5118110236220472" footer="0.5118110236220472"/>
  <pageSetup fitToHeight="10" fitToWidth="1" horizontalDpi="300" verticalDpi="300" orientation="portrait" paperSize="9" scale="78" r:id="rId1"/>
  <headerFooter alignWithMargins="0">
    <oddFooter>&amp;CPage &amp;P of 7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showGridLines="0" workbookViewId="0" topLeftCell="A28">
      <selection activeCell="A37" sqref="A37"/>
    </sheetView>
  </sheetViews>
  <sheetFormatPr defaultColWidth="9.140625" defaultRowHeight="12.75"/>
  <cols>
    <col min="7" max="7" width="10.8515625" style="0" customWidth="1"/>
    <col min="8" max="8" width="8.7109375" style="0" customWidth="1"/>
    <col min="9" max="9" width="11.7109375" style="0" customWidth="1"/>
  </cols>
  <sheetData>
    <row r="1" spans="1:16" ht="19.5">
      <c r="A1" s="22" t="s">
        <v>243</v>
      </c>
      <c r="B1" s="20"/>
      <c r="C1" s="20"/>
      <c r="D1" s="20"/>
      <c r="E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21" t="s">
        <v>0</v>
      </c>
      <c r="B2" s="21"/>
      <c r="C2" s="21"/>
      <c r="D2" s="21"/>
      <c r="E2" s="21"/>
      <c r="F2" s="21"/>
      <c r="G2" s="21"/>
      <c r="H2" s="36"/>
      <c r="I2" s="21"/>
      <c r="J2" s="21"/>
      <c r="K2" s="21"/>
      <c r="L2" s="21"/>
      <c r="M2" s="21"/>
      <c r="N2" s="21"/>
      <c r="O2" s="21"/>
      <c r="P2" s="21"/>
    </row>
    <row r="3" spans="1:16" ht="12.7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3" t="s">
        <v>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8"/>
      <c r="B9" s="8"/>
      <c r="C9" s="8"/>
      <c r="D9" s="8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11" t="s">
        <v>2</v>
      </c>
      <c r="H10" s="2"/>
      <c r="I10" s="11" t="s">
        <v>4</v>
      </c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11" t="s">
        <v>3</v>
      </c>
      <c r="H11" s="2"/>
      <c r="I11" s="11" t="s">
        <v>5</v>
      </c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12" t="s">
        <v>228</v>
      </c>
      <c r="H12" s="12"/>
      <c r="I12" s="12" t="s">
        <v>229</v>
      </c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5" t="s">
        <v>36</v>
      </c>
      <c r="H13" s="2"/>
      <c r="I13" s="5" t="s">
        <v>37</v>
      </c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5" t="s">
        <v>1</v>
      </c>
      <c r="H14" s="2"/>
      <c r="I14" s="5" t="s">
        <v>1</v>
      </c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8" t="s">
        <v>120</v>
      </c>
      <c r="B16" s="8"/>
      <c r="C16" s="8"/>
      <c r="D16" s="8"/>
      <c r="E16" s="8"/>
      <c r="F16" s="2"/>
      <c r="G16" s="37">
        <v>45673</v>
      </c>
      <c r="H16" s="37"/>
      <c r="I16" s="37">
        <v>48384</v>
      </c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37"/>
      <c r="H17" s="37"/>
      <c r="I17" s="37"/>
      <c r="J17" s="2"/>
      <c r="K17" s="2"/>
      <c r="L17" s="2"/>
      <c r="M17" s="2"/>
      <c r="N17" s="2"/>
      <c r="O17" s="2"/>
      <c r="P17" s="2"/>
    </row>
    <row r="18" spans="1:16" ht="12.75">
      <c r="A18" s="8" t="s">
        <v>121</v>
      </c>
      <c r="B18" s="8"/>
      <c r="C18" s="8"/>
      <c r="D18" s="8"/>
      <c r="E18" s="8"/>
      <c r="F18" s="2"/>
      <c r="G18" s="37"/>
      <c r="H18" s="37"/>
      <c r="I18" s="37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37"/>
      <c r="H19" s="37"/>
      <c r="I19" s="37"/>
      <c r="J19" s="2"/>
      <c r="K19" s="2"/>
      <c r="L19" s="2"/>
      <c r="M19" s="2"/>
      <c r="N19" s="2"/>
      <c r="O19" s="2"/>
      <c r="P19" s="2"/>
    </row>
    <row r="20" spans="1:16" ht="12.75">
      <c r="A20" s="2" t="s">
        <v>122</v>
      </c>
      <c r="B20" s="2"/>
      <c r="C20" s="2"/>
      <c r="D20" s="2"/>
      <c r="E20" s="2"/>
      <c r="F20" s="2"/>
      <c r="G20" s="37">
        <v>26105</v>
      </c>
      <c r="H20" s="37"/>
      <c r="I20" s="37">
        <v>11505</v>
      </c>
      <c r="J20" s="2"/>
      <c r="K20" s="2"/>
      <c r="L20" s="2"/>
      <c r="M20" s="2"/>
      <c r="N20" s="2"/>
      <c r="O20" s="2"/>
      <c r="P20" s="2"/>
    </row>
    <row r="21" spans="1:16" ht="12.75">
      <c r="A21" s="2" t="s">
        <v>123</v>
      </c>
      <c r="B21" s="2"/>
      <c r="C21" s="2"/>
      <c r="D21" s="2"/>
      <c r="E21" s="2"/>
      <c r="F21" s="2"/>
      <c r="G21" s="37">
        <v>9958</v>
      </c>
      <c r="H21" s="37"/>
      <c r="I21" s="37">
        <v>15788</v>
      </c>
      <c r="J21" s="2"/>
      <c r="K21" s="2"/>
      <c r="L21" s="2"/>
      <c r="M21" s="2"/>
      <c r="N21" s="2"/>
      <c r="O21" s="2"/>
      <c r="P21" s="2"/>
    </row>
    <row r="22" spans="1:16" ht="12.75">
      <c r="A22" s="2" t="s">
        <v>124</v>
      </c>
      <c r="B22" s="2"/>
      <c r="C22" s="2"/>
      <c r="D22" s="2"/>
      <c r="E22" s="2"/>
      <c r="F22" s="2"/>
      <c r="G22" s="37">
        <v>340</v>
      </c>
      <c r="H22" s="37"/>
      <c r="I22" s="37">
        <v>323</v>
      </c>
      <c r="J22" s="2"/>
      <c r="K22" s="2"/>
      <c r="L22" s="2"/>
      <c r="M22" s="2"/>
      <c r="N22" s="2"/>
      <c r="O22" s="2"/>
      <c r="P22" s="2"/>
    </row>
    <row r="23" spans="1:16" ht="12.75">
      <c r="A23" s="2" t="s">
        <v>125</v>
      </c>
      <c r="B23" s="2"/>
      <c r="C23" s="2"/>
      <c r="D23" s="2"/>
      <c r="E23" s="2"/>
      <c r="F23" s="2"/>
      <c r="G23" s="37">
        <v>6675</v>
      </c>
      <c r="H23" s="37"/>
      <c r="I23" s="37">
        <v>13648</v>
      </c>
      <c r="J23" s="2"/>
      <c r="K23" s="2"/>
      <c r="L23" s="2"/>
      <c r="M23" s="2"/>
      <c r="N23" s="2"/>
      <c r="O23" s="2"/>
      <c r="P23" s="2"/>
    </row>
    <row r="24" spans="1:16" ht="12.75">
      <c r="A24" s="2" t="s">
        <v>126</v>
      </c>
      <c r="B24" s="2"/>
      <c r="C24" s="2"/>
      <c r="D24" s="2"/>
      <c r="E24" s="2"/>
      <c r="F24" s="2"/>
      <c r="G24" s="37">
        <v>980</v>
      </c>
      <c r="H24" s="37"/>
      <c r="I24" s="37">
        <v>1076</v>
      </c>
      <c r="J24" s="2"/>
      <c r="K24" s="2"/>
      <c r="L24" s="2"/>
      <c r="M24" s="2"/>
      <c r="N24" s="2"/>
      <c r="O24" s="2"/>
      <c r="P24" s="2"/>
    </row>
    <row r="25" spans="1:16" ht="12.75">
      <c r="A25" s="2" t="s">
        <v>127</v>
      </c>
      <c r="B25" s="2"/>
      <c r="C25" s="2"/>
      <c r="D25" s="2"/>
      <c r="E25" s="2"/>
      <c r="F25" s="2"/>
      <c r="G25" s="37">
        <v>410</v>
      </c>
      <c r="H25" s="37"/>
      <c r="I25" s="37">
        <v>1018</v>
      </c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34">
        <f>SUM(G20:G25)</f>
        <v>44468</v>
      </c>
      <c r="H26" s="37"/>
      <c r="I26" s="34">
        <f>SUM(I20:I25)</f>
        <v>43358</v>
      </c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37"/>
      <c r="H27" s="37"/>
      <c r="I27" s="37"/>
      <c r="J27" s="2"/>
      <c r="K27" s="2"/>
      <c r="L27" s="2"/>
      <c r="M27" s="2"/>
      <c r="N27" s="2"/>
      <c r="O27" s="2"/>
      <c r="P27" s="2"/>
    </row>
    <row r="28" spans="1:16" ht="12.75">
      <c r="A28" s="8" t="s">
        <v>128</v>
      </c>
      <c r="B28" s="8"/>
      <c r="C28" s="8"/>
      <c r="D28" s="8"/>
      <c r="E28" s="8"/>
      <c r="F28" s="2"/>
      <c r="G28" s="37"/>
      <c r="H28" s="37"/>
      <c r="I28" s="37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37"/>
      <c r="H29" s="37"/>
      <c r="I29" s="37"/>
      <c r="J29" s="2"/>
      <c r="K29" s="2"/>
      <c r="L29" s="2"/>
      <c r="M29" s="2"/>
      <c r="N29" s="2"/>
      <c r="O29" s="2"/>
      <c r="P29" s="2"/>
    </row>
    <row r="30" spans="1:16" ht="12.75">
      <c r="A30" s="2" t="s">
        <v>129</v>
      </c>
      <c r="B30" s="2"/>
      <c r="C30" s="2"/>
      <c r="D30" s="2"/>
      <c r="E30" s="2"/>
      <c r="F30" s="2"/>
      <c r="G30" s="37">
        <v>7056</v>
      </c>
      <c r="H30" s="37"/>
      <c r="I30" s="37">
        <v>1658</v>
      </c>
      <c r="J30" s="2"/>
      <c r="K30" s="2"/>
      <c r="L30" s="2"/>
      <c r="M30" s="2"/>
      <c r="N30" s="2"/>
      <c r="O30" s="2"/>
      <c r="P30" s="2"/>
    </row>
    <row r="31" spans="1:16" ht="12.75">
      <c r="A31" s="2" t="s">
        <v>130</v>
      </c>
      <c r="B31" s="2"/>
      <c r="C31" s="2"/>
      <c r="D31" s="2"/>
      <c r="E31" s="2"/>
      <c r="F31" s="2"/>
      <c r="G31" s="37">
        <v>9047</v>
      </c>
      <c r="H31" s="37"/>
      <c r="I31" s="37">
        <v>658</v>
      </c>
      <c r="J31" s="2"/>
      <c r="K31" s="2"/>
      <c r="L31" s="2"/>
      <c r="M31" s="2"/>
      <c r="N31" s="2"/>
      <c r="O31" s="2"/>
      <c r="P31" s="2"/>
    </row>
    <row r="32" spans="1:16" ht="12.75">
      <c r="A32" s="2" t="s">
        <v>131</v>
      </c>
      <c r="B32" s="2"/>
      <c r="C32" s="2"/>
      <c r="D32" s="2"/>
      <c r="E32" s="2"/>
      <c r="F32" s="2"/>
      <c r="G32" s="37">
        <v>293</v>
      </c>
      <c r="H32" s="37"/>
      <c r="I32" s="37">
        <v>371</v>
      </c>
      <c r="J32" s="2"/>
      <c r="K32" s="2"/>
      <c r="L32" s="2"/>
      <c r="M32" s="2"/>
      <c r="N32" s="2"/>
      <c r="O32" s="2"/>
      <c r="P32" s="2"/>
    </row>
    <row r="33" spans="1:16" ht="12.75">
      <c r="A33" s="2" t="s">
        <v>132</v>
      </c>
      <c r="B33" s="2"/>
      <c r="C33" s="2"/>
      <c r="D33" s="2"/>
      <c r="E33" s="2"/>
      <c r="F33" s="2"/>
      <c r="G33" s="37">
        <v>19779</v>
      </c>
      <c r="H33" s="37"/>
      <c r="I33" s="37">
        <v>35313</v>
      </c>
      <c r="J33" s="2"/>
      <c r="K33" s="2"/>
      <c r="L33" s="2"/>
      <c r="M33" s="2"/>
      <c r="N33" s="2"/>
      <c r="O33" s="2"/>
      <c r="P33" s="2"/>
    </row>
    <row r="34" spans="1:16" ht="12.75">
      <c r="A34" s="2" t="s">
        <v>133</v>
      </c>
      <c r="B34" s="2"/>
      <c r="C34" s="2"/>
      <c r="D34" s="2"/>
      <c r="E34" s="2"/>
      <c r="F34" s="2"/>
      <c r="G34" s="37">
        <v>197</v>
      </c>
      <c r="H34" s="37"/>
      <c r="I34" s="37">
        <v>210</v>
      </c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34">
        <f>SUM(G30:G34)</f>
        <v>36372</v>
      </c>
      <c r="H35" s="37"/>
      <c r="I35" s="34">
        <f>SUM(I30:I34)</f>
        <v>38210</v>
      </c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37"/>
      <c r="H36" s="37"/>
      <c r="I36" s="37"/>
      <c r="J36" s="2"/>
      <c r="K36" s="2"/>
      <c r="L36" s="2"/>
      <c r="M36" s="2"/>
      <c r="N36" s="2"/>
      <c r="O36" s="2"/>
      <c r="P36" s="2"/>
    </row>
    <row r="37" spans="1:16" ht="12.75">
      <c r="A37" s="8" t="s">
        <v>67</v>
      </c>
      <c r="B37" s="8"/>
      <c r="C37" s="8"/>
      <c r="D37" s="8"/>
      <c r="E37" s="8"/>
      <c r="F37" s="2"/>
      <c r="G37" s="37">
        <f>+G26-G35</f>
        <v>8096</v>
      </c>
      <c r="H37" s="37"/>
      <c r="I37" s="37">
        <f>+I26-I35</f>
        <v>5148</v>
      </c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37"/>
      <c r="H38" s="37"/>
      <c r="I38" s="37"/>
      <c r="J38" s="2"/>
      <c r="K38" s="2"/>
      <c r="L38" s="2"/>
      <c r="M38" s="2"/>
      <c r="N38" s="2"/>
      <c r="O38" s="2"/>
      <c r="P38" s="2"/>
    </row>
    <row r="39" spans="1:16" ht="12.75">
      <c r="A39" s="8" t="s">
        <v>134</v>
      </c>
      <c r="B39" s="8"/>
      <c r="C39" s="8"/>
      <c r="D39" s="8"/>
      <c r="E39" s="8"/>
      <c r="F39" s="2"/>
      <c r="G39" s="37"/>
      <c r="H39" s="37"/>
      <c r="I39" s="37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37"/>
      <c r="H40" s="37"/>
      <c r="I40" s="37"/>
      <c r="J40" s="2"/>
      <c r="K40" s="2"/>
      <c r="L40" s="2"/>
      <c r="M40" s="2"/>
      <c r="N40" s="2"/>
      <c r="O40" s="2"/>
      <c r="P40" s="2"/>
    </row>
    <row r="41" spans="1:16" ht="12.75">
      <c r="A41" s="2" t="s">
        <v>133</v>
      </c>
      <c r="B41" s="2"/>
      <c r="C41" s="2"/>
      <c r="D41" s="2"/>
      <c r="E41" s="2"/>
      <c r="F41" s="2"/>
      <c r="G41" s="37">
        <v>-267</v>
      </c>
      <c r="H41" s="37"/>
      <c r="I41" s="37">
        <v>-465</v>
      </c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37"/>
      <c r="H42" s="37"/>
      <c r="I42" s="37"/>
      <c r="J42" s="2"/>
      <c r="K42" s="2"/>
      <c r="L42" s="2"/>
      <c r="M42" s="2"/>
      <c r="N42" s="2"/>
      <c r="O42" s="2"/>
      <c r="P42" s="2"/>
    </row>
    <row r="43" spans="1:16" ht="13.5" thickBot="1">
      <c r="A43" s="2"/>
      <c r="B43" s="2"/>
      <c r="C43" s="2"/>
      <c r="D43" s="2"/>
      <c r="E43" s="2"/>
      <c r="F43" s="2"/>
      <c r="G43" s="39">
        <f>+G16+G37+G41</f>
        <v>53502</v>
      </c>
      <c r="H43" s="37"/>
      <c r="I43" s="39">
        <f>+I16+I37+I41</f>
        <v>53067</v>
      </c>
      <c r="J43" s="2"/>
      <c r="K43" s="2"/>
      <c r="L43" s="2"/>
      <c r="M43" s="2"/>
      <c r="N43" s="2"/>
      <c r="O43" s="2"/>
      <c r="P43" s="2"/>
    </row>
    <row r="44" spans="1:16" ht="13.5" thickTop="1">
      <c r="A44" s="2"/>
      <c r="B44" s="2"/>
      <c r="C44" s="2"/>
      <c r="D44" s="2"/>
      <c r="E44" s="2"/>
      <c r="F44" s="2"/>
      <c r="G44" s="37"/>
      <c r="H44" s="37"/>
      <c r="I44" s="37"/>
      <c r="J44" s="2"/>
      <c r="K44" s="2"/>
      <c r="L44" s="2"/>
      <c r="M44" s="2"/>
      <c r="N44" s="2"/>
      <c r="O44" s="2"/>
      <c r="P44" s="2"/>
    </row>
    <row r="45" spans="1:16" ht="12.75">
      <c r="A45" s="8" t="s">
        <v>135</v>
      </c>
      <c r="B45" s="8"/>
      <c r="C45" s="8"/>
      <c r="D45" s="8"/>
      <c r="E45" s="8"/>
      <c r="F45" s="2"/>
      <c r="G45" s="37"/>
      <c r="H45" s="37"/>
      <c r="I45" s="37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37"/>
      <c r="H46" s="37"/>
      <c r="I46" s="37"/>
      <c r="J46" s="2"/>
      <c r="K46" s="2"/>
      <c r="L46" s="2"/>
      <c r="M46" s="2"/>
      <c r="N46" s="2"/>
      <c r="O46" s="2"/>
      <c r="P46" s="2"/>
    </row>
    <row r="47" spans="1:16" ht="12.75">
      <c r="A47" s="2" t="s">
        <v>136</v>
      </c>
      <c r="B47" s="2"/>
      <c r="C47" s="2"/>
      <c r="D47" s="2"/>
      <c r="E47" s="2"/>
      <c r="F47" s="2"/>
      <c r="G47" s="37">
        <v>40097</v>
      </c>
      <c r="H47" s="37"/>
      <c r="I47" s="37">
        <v>19998</v>
      </c>
      <c r="J47" s="2"/>
      <c r="K47" s="2"/>
      <c r="L47" s="2"/>
      <c r="M47" s="2"/>
      <c r="N47" s="2"/>
      <c r="O47" s="2"/>
      <c r="P47" s="2"/>
    </row>
    <row r="48" spans="1:16" ht="12.75">
      <c r="A48" s="2" t="s">
        <v>137</v>
      </c>
      <c r="B48" s="2"/>
      <c r="C48" s="2"/>
      <c r="D48" s="2"/>
      <c r="E48" s="2"/>
      <c r="F48" s="2"/>
      <c r="G48" s="37">
        <v>7</v>
      </c>
      <c r="H48" s="37"/>
      <c r="I48" s="37">
        <v>16452</v>
      </c>
      <c r="J48" s="2"/>
      <c r="K48" s="2"/>
      <c r="L48" s="2"/>
      <c r="M48" s="2"/>
      <c r="N48" s="2"/>
      <c r="O48" s="2"/>
      <c r="P48" s="2"/>
    </row>
    <row r="49" spans="1:16" ht="12.75">
      <c r="A49" s="2" t="s">
        <v>138</v>
      </c>
      <c r="B49" s="2"/>
      <c r="C49" s="2"/>
      <c r="D49" s="2"/>
      <c r="E49" s="2"/>
      <c r="F49" s="2"/>
      <c r="G49" s="37">
        <v>13398</v>
      </c>
      <c r="H49" s="37"/>
      <c r="I49" s="37">
        <v>16617</v>
      </c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37"/>
      <c r="H50" s="37"/>
      <c r="I50" s="37"/>
      <c r="J50" s="2"/>
      <c r="K50" s="2"/>
      <c r="L50" s="2"/>
      <c r="M50" s="2"/>
      <c r="N50" s="2"/>
      <c r="O50" s="2"/>
      <c r="P50" s="2"/>
    </row>
    <row r="51" spans="1:16" ht="13.5" thickBot="1">
      <c r="A51" s="2"/>
      <c r="B51" s="2"/>
      <c r="C51" s="2"/>
      <c r="D51" s="2"/>
      <c r="E51" s="2"/>
      <c r="F51" s="2"/>
      <c r="G51" s="39">
        <f>SUM(G47:G50)</f>
        <v>53502</v>
      </c>
      <c r="H51" s="37"/>
      <c r="I51" s="39">
        <f>SUM(I47:I50)</f>
        <v>53067</v>
      </c>
      <c r="J51" s="2"/>
      <c r="K51" s="2"/>
      <c r="L51" s="2"/>
      <c r="M51" s="2"/>
      <c r="N51" s="2"/>
      <c r="O51" s="2"/>
      <c r="P51" s="2"/>
    </row>
    <row r="52" spans="1:16" ht="13.5" thickTop="1">
      <c r="A52" s="2"/>
      <c r="B52" s="2"/>
      <c r="C52" s="2"/>
      <c r="D52" s="2"/>
      <c r="E52" s="2"/>
      <c r="F52" s="2"/>
      <c r="G52" s="10"/>
      <c r="H52" s="2"/>
      <c r="I52" s="10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8" t="s">
        <v>16</v>
      </c>
      <c r="B54" s="8"/>
      <c r="C54" s="8"/>
      <c r="D54" s="8"/>
      <c r="E54" s="8"/>
      <c r="F54" s="2"/>
      <c r="G54" s="14">
        <f>G51*100/40097</f>
        <v>133.4314287851959</v>
      </c>
      <c r="H54" s="2"/>
      <c r="I54" s="14">
        <f>I51*100/19998</f>
        <v>265.36153615361536</v>
      </c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5" t="s">
        <v>12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2.75">
      <c r="A58" s="25" t="s">
        <v>177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Footer>&amp;CPage &amp; 2 of &amp;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workbookViewId="0" topLeftCell="A10">
      <selection activeCell="J34" sqref="J34"/>
    </sheetView>
  </sheetViews>
  <sheetFormatPr defaultColWidth="9.140625" defaultRowHeight="12.75"/>
  <cols>
    <col min="3" max="4" width="11.7109375" style="0" customWidth="1"/>
    <col min="5" max="5" width="4.28125" style="0" customWidth="1"/>
    <col min="6" max="6" width="11.7109375" style="0" customWidth="1"/>
    <col min="7" max="7" width="4.28125" style="0" customWidth="1"/>
    <col min="8" max="8" width="11.7109375" style="0" customWidth="1"/>
    <col min="9" max="9" width="4.28125" style="0" customWidth="1"/>
    <col min="10" max="10" width="11.7109375" style="0" customWidth="1"/>
    <col min="11" max="11" width="4.28125" style="0" customWidth="1"/>
    <col min="12" max="12" width="11.7109375" style="0" customWidth="1"/>
    <col min="13" max="13" width="2.7109375" style="0" customWidth="1"/>
  </cols>
  <sheetData>
    <row r="1" spans="1:13" ht="19.5">
      <c r="A1" s="22" t="s">
        <v>243</v>
      </c>
      <c r="B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1" t="s">
        <v>0</v>
      </c>
      <c r="B2" s="21"/>
      <c r="C2" s="21"/>
      <c r="D2" s="21"/>
      <c r="E2" s="36"/>
      <c r="F2" s="21"/>
      <c r="G2" s="21"/>
      <c r="H2" s="21"/>
      <c r="I2" s="21"/>
      <c r="J2" s="21"/>
      <c r="K2" s="21"/>
      <c r="L2" s="21"/>
      <c r="M2" s="21"/>
    </row>
    <row r="3" spans="1:13" ht="12.7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6" spans="1:13" ht="14.25">
      <c r="A6" s="23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7" t="s">
        <v>139</v>
      </c>
      <c r="E9" s="2"/>
      <c r="F9" s="7" t="s">
        <v>139</v>
      </c>
      <c r="G9" s="2"/>
      <c r="H9" s="7" t="s">
        <v>142</v>
      </c>
      <c r="I9" s="2"/>
      <c r="J9" s="7" t="s">
        <v>144</v>
      </c>
      <c r="K9" s="2"/>
      <c r="L9" s="7"/>
      <c r="M9" s="2"/>
    </row>
    <row r="10" spans="1:13" ht="12.75">
      <c r="A10" s="2"/>
      <c r="B10" s="2"/>
      <c r="C10" s="2"/>
      <c r="D10" s="7" t="s">
        <v>140</v>
      </c>
      <c r="E10" s="2"/>
      <c r="F10" s="7" t="s">
        <v>141</v>
      </c>
      <c r="G10" s="2"/>
      <c r="H10" s="7" t="s">
        <v>143</v>
      </c>
      <c r="I10" s="2"/>
      <c r="J10" s="7" t="s">
        <v>145</v>
      </c>
      <c r="K10" s="2"/>
      <c r="L10" s="7" t="s">
        <v>104</v>
      </c>
      <c r="M10" s="2"/>
    </row>
    <row r="11" spans="1:13" ht="12.75">
      <c r="A11" s="2"/>
      <c r="B11" s="2"/>
      <c r="C11" s="2"/>
      <c r="D11" s="5" t="s">
        <v>1</v>
      </c>
      <c r="E11" s="2"/>
      <c r="F11" s="5" t="s">
        <v>1</v>
      </c>
      <c r="G11" s="2"/>
      <c r="H11" s="5" t="s">
        <v>1</v>
      </c>
      <c r="I11" s="2"/>
      <c r="J11" s="5" t="s">
        <v>1</v>
      </c>
      <c r="K11" s="2"/>
      <c r="L11" s="5" t="s">
        <v>1</v>
      </c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8" t="s">
        <v>146</v>
      </c>
      <c r="B13" s="8"/>
      <c r="C13" s="2"/>
      <c r="D13" s="37">
        <v>19998</v>
      </c>
      <c r="E13" s="37"/>
      <c r="F13" s="37">
        <v>16452</v>
      </c>
      <c r="G13" s="37"/>
      <c r="H13" s="37">
        <v>4426</v>
      </c>
      <c r="I13" s="37"/>
      <c r="J13" s="37">
        <v>3192</v>
      </c>
      <c r="K13" s="37"/>
      <c r="L13" s="37">
        <f>SUM(D13:K13)</f>
        <v>44068</v>
      </c>
      <c r="M13" s="2"/>
    </row>
    <row r="14" spans="1:13" ht="12.75">
      <c r="A14" s="8"/>
      <c r="B14" s="8"/>
      <c r="C14" s="2"/>
      <c r="D14" s="37"/>
      <c r="E14" s="37"/>
      <c r="F14" s="37"/>
      <c r="G14" s="37"/>
      <c r="H14" s="37"/>
      <c r="I14" s="37"/>
      <c r="J14" s="37"/>
      <c r="K14" s="37"/>
      <c r="L14" s="37"/>
      <c r="M14" s="2"/>
    </row>
    <row r="15" spans="1:13" ht="12.75">
      <c r="A15" s="8" t="s">
        <v>111</v>
      </c>
      <c r="B15" s="8"/>
      <c r="C15" s="2"/>
      <c r="D15" s="37">
        <v>0</v>
      </c>
      <c r="E15" s="37"/>
      <c r="F15" s="37">
        <v>0</v>
      </c>
      <c r="G15" s="37"/>
      <c r="H15" s="37">
        <v>0</v>
      </c>
      <c r="I15" s="37"/>
      <c r="J15" s="37">
        <v>9143</v>
      </c>
      <c r="K15" s="37"/>
      <c r="L15" s="37">
        <f>SUM(D15:K15)</f>
        <v>9143</v>
      </c>
      <c r="M15" s="2"/>
    </row>
    <row r="16" spans="1:13" ht="12.75">
      <c r="A16" s="8"/>
      <c r="B16" s="8"/>
      <c r="C16" s="2"/>
      <c r="D16" s="37"/>
      <c r="E16" s="37"/>
      <c r="F16" s="37"/>
      <c r="G16" s="37"/>
      <c r="H16" s="37"/>
      <c r="I16" s="37"/>
      <c r="J16" s="37"/>
      <c r="K16" s="37"/>
      <c r="L16" s="37"/>
      <c r="M16" s="2"/>
    </row>
    <row r="17" spans="1:13" ht="12.75">
      <c r="A17" s="8" t="s">
        <v>147</v>
      </c>
      <c r="B17" s="8"/>
      <c r="C17" s="2"/>
      <c r="D17" s="37">
        <v>0</v>
      </c>
      <c r="E17" s="37"/>
      <c r="F17" s="37">
        <v>0</v>
      </c>
      <c r="G17" s="37"/>
      <c r="H17" s="37">
        <v>0</v>
      </c>
      <c r="I17" s="37"/>
      <c r="J17" s="37">
        <v>-144</v>
      </c>
      <c r="K17" s="37"/>
      <c r="L17" s="37">
        <f>SUM(D17:K17)</f>
        <v>-144</v>
      </c>
      <c r="M17" s="2"/>
    </row>
    <row r="18" spans="1:13" ht="12.75">
      <c r="A18" s="8"/>
      <c r="B18" s="8"/>
      <c r="C18" s="2"/>
      <c r="D18" s="37"/>
      <c r="E18" s="37"/>
      <c r="F18" s="37"/>
      <c r="G18" s="37"/>
      <c r="H18" s="37"/>
      <c r="I18" s="37"/>
      <c r="J18" s="37"/>
      <c r="K18" s="37"/>
      <c r="L18" s="37"/>
      <c r="M18" s="2"/>
    </row>
    <row r="19" spans="1:13" ht="13.5" thickBot="1">
      <c r="A19" s="8" t="s">
        <v>230</v>
      </c>
      <c r="B19" s="8"/>
      <c r="C19" s="2"/>
      <c r="D19" s="39">
        <f>SUM(D13:D18)</f>
        <v>19998</v>
      </c>
      <c r="E19" s="37"/>
      <c r="F19" s="39">
        <f>SUM(F13:F18)</f>
        <v>16452</v>
      </c>
      <c r="G19" s="37"/>
      <c r="H19" s="39">
        <f>SUM(H13:H18)</f>
        <v>4426</v>
      </c>
      <c r="I19" s="37"/>
      <c r="J19" s="39">
        <f>SUM(J13:J18)</f>
        <v>12191</v>
      </c>
      <c r="K19" s="37"/>
      <c r="L19" s="39">
        <f>SUM(D19:K19)</f>
        <v>53067</v>
      </c>
      <c r="M19" s="2"/>
    </row>
    <row r="20" spans="1:13" ht="13.5" thickTop="1">
      <c r="A20" s="8"/>
      <c r="B20" s="8"/>
      <c r="C20" s="2"/>
      <c r="D20" s="37"/>
      <c r="E20" s="37"/>
      <c r="F20" s="37"/>
      <c r="G20" s="37"/>
      <c r="H20" s="37"/>
      <c r="I20" s="37"/>
      <c r="J20" s="40"/>
      <c r="K20" s="37"/>
      <c r="L20" s="37"/>
      <c r="M20" s="2"/>
    </row>
    <row r="21" spans="1:13" ht="12.75">
      <c r="A21" s="8"/>
      <c r="B21" s="8"/>
      <c r="C21" s="2"/>
      <c r="D21" s="37"/>
      <c r="E21" s="37"/>
      <c r="F21" s="37"/>
      <c r="G21" s="37"/>
      <c r="H21" s="37"/>
      <c r="I21" s="37"/>
      <c r="J21" s="37"/>
      <c r="K21" s="37"/>
      <c r="L21" s="37"/>
      <c r="M21" s="2"/>
    </row>
    <row r="22" spans="1:13" ht="12.75">
      <c r="A22" s="8" t="s">
        <v>178</v>
      </c>
      <c r="B22" s="8"/>
      <c r="C22" s="2"/>
      <c r="D22" s="37">
        <v>19998</v>
      </c>
      <c r="E22" s="37"/>
      <c r="F22" s="37">
        <v>16452</v>
      </c>
      <c r="G22" s="37"/>
      <c r="H22" s="37">
        <v>4426</v>
      </c>
      <c r="I22" s="37"/>
      <c r="J22" s="37">
        <v>12191</v>
      </c>
      <c r="K22" s="37"/>
      <c r="L22" s="37">
        <f>SUM(D22:K22)</f>
        <v>53067</v>
      </c>
      <c r="M22" s="2"/>
    </row>
    <row r="23" spans="1:13" ht="12.75">
      <c r="A23" s="8"/>
      <c r="B23" s="8"/>
      <c r="C23" s="2"/>
      <c r="D23" s="37"/>
      <c r="E23" s="37"/>
      <c r="F23" s="37"/>
      <c r="G23" s="37"/>
      <c r="H23" s="37"/>
      <c r="I23" s="37"/>
      <c r="J23" s="37"/>
      <c r="K23" s="37"/>
      <c r="L23" s="37"/>
      <c r="M23" s="2"/>
    </row>
    <row r="24" spans="1:13" s="47" customFormat="1" ht="12.75">
      <c r="A24" s="56" t="s">
        <v>197</v>
      </c>
      <c r="B24" s="56"/>
      <c r="C24" s="51"/>
      <c r="D24" s="59">
        <v>0</v>
      </c>
      <c r="E24" s="58"/>
      <c r="F24" s="59">
        <v>0</v>
      </c>
      <c r="G24" s="58"/>
      <c r="H24" s="59">
        <v>0</v>
      </c>
      <c r="I24" s="58"/>
      <c r="J24" s="59">
        <v>-42</v>
      </c>
      <c r="K24" s="58"/>
      <c r="L24" s="59">
        <f>SUM(D24:K24)</f>
        <v>-42</v>
      </c>
      <c r="M24" s="51"/>
    </row>
    <row r="25" spans="1:13" s="47" customFormat="1" ht="12.75">
      <c r="A25" s="56"/>
      <c r="B25" s="56"/>
      <c r="C25" s="51"/>
      <c r="D25" s="58"/>
      <c r="E25" s="58"/>
      <c r="F25" s="58"/>
      <c r="G25" s="58"/>
      <c r="H25" s="58"/>
      <c r="I25" s="58"/>
      <c r="J25" s="58"/>
      <c r="K25" s="58"/>
      <c r="L25" s="58"/>
      <c r="M25" s="51"/>
    </row>
    <row r="26" spans="1:13" s="47" customFormat="1" ht="12.75">
      <c r="A26" s="56" t="s">
        <v>198</v>
      </c>
      <c r="B26" s="56"/>
      <c r="C26" s="51"/>
      <c r="D26" s="58">
        <f>SUM(D22:D25)</f>
        <v>19998</v>
      </c>
      <c r="E26" s="58"/>
      <c r="F26" s="58">
        <f>SUM(F22:F25)</f>
        <v>16452</v>
      </c>
      <c r="G26" s="58"/>
      <c r="H26" s="58">
        <f>SUM(H22:H25)</f>
        <v>4426</v>
      </c>
      <c r="I26" s="58"/>
      <c r="J26" s="58">
        <f>SUM(J22:J25)</f>
        <v>12149</v>
      </c>
      <c r="K26" s="58"/>
      <c r="L26" s="58">
        <f>SUM(D26:K26)</f>
        <v>53025</v>
      </c>
      <c r="M26" s="51"/>
    </row>
    <row r="27" spans="1:13" s="47" customFormat="1" ht="12.75">
      <c r="A27" s="56"/>
      <c r="B27" s="56"/>
      <c r="C27" s="51"/>
      <c r="D27" s="58"/>
      <c r="E27" s="58"/>
      <c r="F27" s="58"/>
      <c r="G27" s="58"/>
      <c r="H27" s="58"/>
      <c r="I27" s="58"/>
      <c r="J27" s="58"/>
      <c r="K27" s="58"/>
      <c r="L27" s="58"/>
      <c r="M27" s="51"/>
    </row>
    <row r="28" spans="1:13" ht="12.75">
      <c r="A28" s="8" t="s">
        <v>184</v>
      </c>
      <c r="B28" s="8"/>
      <c r="C28" s="2"/>
      <c r="D28" s="37">
        <v>20099</v>
      </c>
      <c r="E28" s="37"/>
      <c r="F28" s="37">
        <v>7</v>
      </c>
      <c r="G28" s="37"/>
      <c r="H28" s="37">
        <v>0</v>
      </c>
      <c r="I28" s="37"/>
      <c r="J28" s="37">
        <v>0</v>
      </c>
      <c r="K28" s="37"/>
      <c r="L28" s="37">
        <f>SUM(D28:K28)</f>
        <v>20106</v>
      </c>
      <c r="M28" s="2"/>
    </row>
    <row r="29" spans="1:13" ht="12.75">
      <c r="A29" s="8"/>
      <c r="B29" s="8"/>
      <c r="C29" s="2"/>
      <c r="D29" s="37"/>
      <c r="E29" s="37"/>
      <c r="F29" s="37"/>
      <c r="G29" s="37"/>
      <c r="H29" s="37"/>
      <c r="I29" s="37"/>
      <c r="J29" s="37"/>
      <c r="K29" s="37"/>
      <c r="L29" s="37"/>
      <c r="M29" s="2"/>
    </row>
    <row r="30" spans="1:13" ht="12.75">
      <c r="A30" s="8" t="s">
        <v>185</v>
      </c>
      <c r="B30" s="8"/>
      <c r="C30" s="2"/>
      <c r="D30" s="37">
        <v>0</v>
      </c>
      <c r="E30" s="37"/>
      <c r="F30" s="37">
        <v>-16452</v>
      </c>
      <c r="G30" s="37"/>
      <c r="H30" s="37">
        <v>0</v>
      </c>
      <c r="I30" s="37"/>
      <c r="J30" s="37">
        <v>-3546</v>
      </c>
      <c r="K30" s="37"/>
      <c r="L30" s="37">
        <f>SUM(D30:K30)</f>
        <v>-19998</v>
      </c>
      <c r="M30" s="2"/>
    </row>
    <row r="31" spans="1:13" ht="12.75">
      <c r="A31" s="8"/>
      <c r="B31" s="8"/>
      <c r="C31" s="2"/>
      <c r="D31" s="37"/>
      <c r="E31" s="37"/>
      <c r="F31" s="37"/>
      <c r="G31" s="37"/>
      <c r="H31" s="37"/>
      <c r="I31" s="37"/>
      <c r="J31" s="37"/>
      <c r="K31" s="37"/>
      <c r="L31" s="37"/>
      <c r="M31" s="2"/>
    </row>
    <row r="32" spans="1:13" ht="12.75">
      <c r="A32" s="8" t="s">
        <v>111</v>
      </c>
      <c r="B32" s="8"/>
      <c r="C32" s="2"/>
      <c r="D32" s="37">
        <v>0</v>
      </c>
      <c r="E32" s="37"/>
      <c r="F32" s="37">
        <v>0</v>
      </c>
      <c r="G32" s="37"/>
      <c r="H32" s="37">
        <v>0</v>
      </c>
      <c r="I32" s="37"/>
      <c r="J32" s="37">
        <v>658</v>
      </c>
      <c r="K32" s="37"/>
      <c r="L32" s="37">
        <f>SUM(D32:K32)</f>
        <v>658</v>
      </c>
      <c r="M32" s="2"/>
    </row>
    <row r="33" spans="1:13" ht="12.75">
      <c r="A33" s="8"/>
      <c r="B33" s="8"/>
      <c r="C33" s="2"/>
      <c r="D33" s="37"/>
      <c r="E33" s="37"/>
      <c r="F33" s="37"/>
      <c r="G33" s="37"/>
      <c r="H33" s="37"/>
      <c r="I33" s="37"/>
      <c r="J33" s="37"/>
      <c r="K33" s="37"/>
      <c r="L33" s="37"/>
      <c r="M33" s="2"/>
    </row>
    <row r="34" spans="1:13" ht="12.75">
      <c r="A34" s="8" t="s">
        <v>147</v>
      </c>
      <c r="B34" s="8"/>
      <c r="C34" s="2"/>
      <c r="D34" s="37">
        <v>0</v>
      </c>
      <c r="E34" s="37"/>
      <c r="F34" s="37">
        <v>0</v>
      </c>
      <c r="G34" s="37"/>
      <c r="H34" s="37">
        <v>0</v>
      </c>
      <c r="I34" s="37"/>
      <c r="J34" s="37">
        <v>-289</v>
      </c>
      <c r="K34" s="37"/>
      <c r="L34" s="37">
        <f>SUM(D34:K34)</f>
        <v>-289</v>
      </c>
      <c r="M34" s="2"/>
    </row>
    <row r="35" spans="1:13" ht="12.75">
      <c r="A35" s="8"/>
      <c r="B35" s="8"/>
      <c r="C35" s="2"/>
      <c r="D35" s="37"/>
      <c r="E35" s="37"/>
      <c r="F35" s="37"/>
      <c r="G35" s="37"/>
      <c r="H35" s="37"/>
      <c r="I35" s="37"/>
      <c r="J35" s="37"/>
      <c r="K35" s="37"/>
      <c r="L35" s="37"/>
      <c r="M35" s="2"/>
    </row>
    <row r="36" spans="1:13" ht="13.5" thickBot="1">
      <c r="A36" s="8" t="s">
        <v>231</v>
      </c>
      <c r="B36" s="8"/>
      <c r="C36" s="2"/>
      <c r="D36" s="39">
        <f>SUM(D26:D35)</f>
        <v>40097</v>
      </c>
      <c r="E36" s="37"/>
      <c r="F36" s="39">
        <f>SUM(F26:F35)</f>
        <v>7</v>
      </c>
      <c r="G36" s="37"/>
      <c r="H36" s="39">
        <f>SUM(H26:H35)</f>
        <v>4426</v>
      </c>
      <c r="I36" s="37"/>
      <c r="J36" s="39">
        <f>SUM(J26:J35)</f>
        <v>8972</v>
      </c>
      <c r="K36" s="37"/>
      <c r="L36" s="39">
        <f>SUM(D36:K36)</f>
        <v>53502</v>
      </c>
      <c r="M36" s="2"/>
    </row>
    <row r="37" spans="1:13" ht="13.5" thickTop="1">
      <c r="A37" s="2"/>
      <c r="B37" s="2"/>
      <c r="C37" s="2"/>
      <c r="D37" s="2"/>
      <c r="E37" s="2"/>
      <c r="F37" s="2"/>
      <c r="G37" s="2"/>
      <c r="H37" s="2"/>
      <c r="I37" s="2"/>
      <c r="J37" s="10"/>
      <c r="K37" s="2"/>
      <c r="L37" s="10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0"/>
      <c r="M38" s="2"/>
    </row>
    <row r="39" spans="1:13" ht="12.75">
      <c r="A39" s="25" t="s">
        <v>10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2.75">
      <c r="A40" s="25" t="s">
        <v>177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&amp;CPage &amp; 3 of &amp;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2">
      <selection activeCell="H23" sqref="H23"/>
    </sheetView>
  </sheetViews>
  <sheetFormatPr defaultColWidth="9.140625" defaultRowHeight="12.75"/>
  <cols>
    <col min="1" max="6" width="9.140625" style="47" customWidth="1"/>
    <col min="7" max="7" width="12.7109375" style="47" customWidth="1"/>
    <col min="8" max="8" width="11.7109375" style="47" customWidth="1"/>
    <col min="9" max="9" width="8.7109375" style="51" customWidth="1"/>
    <col min="10" max="10" width="11.7109375" style="47" customWidth="1"/>
    <col min="11" max="11" width="9.8515625" style="47" customWidth="1"/>
    <col min="12" max="16384" width="9.140625" style="47" customWidth="1"/>
  </cols>
  <sheetData>
    <row r="1" spans="1:11" ht="19.5">
      <c r="A1" s="45" t="s">
        <v>243</v>
      </c>
      <c r="B1" s="46"/>
      <c r="G1" s="46"/>
      <c r="H1" s="46"/>
      <c r="I1" s="73"/>
      <c r="J1" s="46"/>
      <c r="K1" s="46"/>
    </row>
    <row r="2" spans="1:11" ht="12.75">
      <c r="A2" s="48" t="s">
        <v>0</v>
      </c>
      <c r="B2" s="48"/>
      <c r="C2" s="48"/>
      <c r="D2" s="48"/>
      <c r="E2" s="48"/>
      <c r="F2" s="48"/>
      <c r="G2" s="49"/>
      <c r="H2" s="48"/>
      <c r="I2" s="62"/>
      <c r="J2" s="48"/>
      <c r="K2" s="48"/>
    </row>
    <row r="3" spans="1:11" ht="12.75">
      <c r="A3" s="48" t="s">
        <v>38</v>
      </c>
      <c r="B3" s="48"/>
      <c r="C3" s="48"/>
      <c r="D3" s="48"/>
      <c r="E3" s="48"/>
      <c r="F3" s="48"/>
      <c r="G3" s="48"/>
      <c r="H3" s="48"/>
      <c r="I3" s="62"/>
      <c r="J3" s="48"/>
      <c r="K3" s="48"/>
    </row>
    <row r="6" spans="1:11" ht="14.25">
      <c r="A6" s="50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51"/>
      <c r="B7" s="51"/>
      <c r="C7" s="51"/>
      <c r="D7" s="51"/>
      <c r="E7" s="51"/>
      <c r="F7" s="51"/>
      <c r="G7" s="51"/>
      <c r="H7" s="51"/>
      <c r="J7" s="51"/>
      <c r="K7" s="51"/>
    </row>
    <row r="8" spans="1:11" ht="12.75">
      <c r="A8" s="51"/>
      <c r="B8" s="51"/>
      <c r="C8" s="51"/>
      <c r="D8" s="51"/>
      <c r="E8" s="51"/>
      <c r="F8" s="51"/>
      <c r="G8" s="51"/>
      <c r="H8" s="52" t="s">
        <v>113</v>
      </c>
      <c r="I8" s="52"/>
      <c r="J8" s="72" t="s">
        <v>115</v>
      </c>
      <c r="K8" s="51"/>
    </row>
    <row r="9" spans="1:11" ht="12.75">
      <c r="A9" s="53"/>
      <c r="B9" s="51"/>
      <c r="C9" s="51"/>
      <c r="D9" s="51"/>
      <c r="E9" s="51"/>
      <c r="F9" s="51"/>
      <c r="G9" s="51"/>
      <c r="H9" s="52" t="s">
        <v>117</v>
      </c>
      <c r="I9" s="52"/>
      <c r="J9" s="72" t="s">
        <v>118</v>
      </c>
      <c r="K9" s="51"/>
    </row>
    <row r="10" spans="1:11" ht="12.75">
      <c r="A10" s="51"/>
      <c r="B10" s="51"/>
      <c r="C10" s="51"/>
      <c r="D10" s="51"/>
      <c r="E10" s="51"/>
      <c r="F10" s="51"/>
      <c r="G10" s="51"/>
      <c r="H10" s="54" t="s">
        <v>228</v>
      </c>
      <c r="I10" s="54"/>
      <c r="J10" s="54" t="s">
        <v>229</v>
      </c>
      <c r="K10" s="51"/>
    </row>
    <row r="11" spans="1:11" ht="12.75">
      <c r="A11" s="51"/>
      <c r="B11" s="51"/>
      <c r="C11" s="51"/>
      <c r="D11" s="51"/>
      <c r="E11" s="51"/>
      <c r="F11" s="51"/>
      <c r="G11" s="51"/>
      <c r="H11" s="55" t="s">
        <v>1</v>
      </c>
      <c r="I11" s="55"/>
      <c r="J11" s="55" t="s">
        <v>1</v>
      </c>
      <c r="K11" s="51"/>
    </row>
    <row r="12" spans="1:11" ht="12.75">
      <c r="A12" s="56" t="s">
        <v>148</v>
      </c>
      <c r="B12" s="51"/>
      <c r="C12" s="51"/>
      <c r="D12" s="51"/>
      <c r="E12" s="51"/>
      <c r="F12" s="51"/>
      <c r="G12" s="51"/>
      <c r="H12" s="51"/>
      <c r="J12" s="51"/>
      <c r="K12" s="51"/>
    </row>
    <row r="13" spans="1:11" ht="12.75">
      <c r="A13" s="51"/>
      <c r="B13" s="51"/>
      <c r="C13" s="51"/>
      <c r="D13" s="51"/>
      <c r="E13" s="51"/>
      <c r="F13" s="51"/>
      <c r="G13" s="51"/>
      <c r="H13" s="51"/>
      <c r="J13" s="51"/>
      <c r="K13" s="51"/>
    </row>
    <row r="14" spans="1:11" ht="12.75">
      <c r="A14" s="57" t="s">
        <v>149</v>
      </c>
      <c r="B14" s="51"/>
      <c r="C14" s="51"/>
      <c r="D14" s="51"/>
      <c r="E14" s="51"/>
      <c r="F14" s="51"/>
      <c r="G14" s="51"/>
      <c r="H14" s="58">
        <v>719</v>
      </c>
      <c r="I14" s="58"/>
      <c r="J14" s="58">
        <v>6714</v>
      </c>
      <c r="K14" s="51"/>
    </row>
    <row r="15" spans="1:11" ht="12.75">
      <c r="A15" s="57" t="s">
        <v>150</v>
      </c>
      <c r="B15" s="51"/>
      <c r="C15" s="51"/>
      <c r="D15" s="51"/>
      <c r="E15" s="51"/>
      <c r="F15" s="51"/>
      <c r="G15" s="51"/>
      <c r="H15" s="58"/>
      <c r="I15" s="58"/>
      <c r="J15" s="58"/>
      <c r="K15" s="51"/>
    </row>
    <row r="16" spans="1:11" ht="12.75">
      <c r="A16" s="57" t="s">
        <v>151</v>
      </c>
      <c r="B16" s="51"/>
      <c r="C16" s="51"/>
      <c r="D16" s="51"/>
      <c r="E16" s="51"/>
      <c r="F16" s="51"/>
      <c r="G16" s="51"/>
      <c r="H16" s="58">
        <v>2756</v>
      </c>
      <c r="I16" s="58"/>
      <c r="J16" s="58">
        <v>2029</v>
      </c>
      <c r="K16" s="51"/>
    </row>
    <row r="17" spans="1:11" ht="12.75">
      <c r="A17" s="57" t="s">
        <v>240</v>
      </c>
      <c r="B17" s="51"/>
      <c r="C17" s="51"/>
      <c r="D17" s="51"/>
      <c r="E17" s="51"/>
      <c r="F17" s="51"/>
      <c r="G17" s="51"/>
      <c r="H17" s="58">
        <v>673</v>
      </c>
      <c r="I17" s="58"/>
      <c r="J17" s="58">
        <v>0</v>
      </c>
      <c r="K17" s="51"/>
    </row>
    <row r="18" spans="1:11" ht="12.75">
      <c r="A18" s="57" t="s">
        <v>199</v>
      </c>
      <c r="B18" s="51"/>
      <c r="C18" s="51"/>
      <c r="D18" s="51"/>
      <c r="E18" s="51"/>
      <c r="F18" s="51"/>
      <c r="G18" s="51"/>
      <c r="H18" s="58">
        <v>19</v>
      </c>
      <c r="I18" s="58"/>
      <c r="J18" s="58">
        <v>0</v>
      </c>
      <c r="K18" s="51"/>
    </row>
    <row r="19" spans="1:11" ht="12.75">
      <c r="A19" s="57" t="s">
        <v>152</v>
      </c>
      <c r="B19" s="51"/>
      <c r="C19" s="51"/>
      <c r="D19" s="51"/>
      <c r="E19" s="51"/>
      <c r="F19" s="51"/>
      <c r="G19" s="51"/>
      <c r="H19" s="58">
        <v>-2</v>
      </c>
      <c r="I19" s="58"/>
      <c r="J19" s="58">
        <v>-17</v>
      </c>
      <c r="K19" s="51"/>
    </row>
    <row r="20" spans="1:11" ht="12.75">
      <c r="A20" s="57" t="s">
        <v>153</v>
      </c>
      <c r="B20" s="51"/>
      <c r="C20" s="51"/>
      <c r="D20" s="51"/>
      <c r="E20" s="51"/>
      <c r="F20" s="51"/>
      <c r="G20" s="51"/>
      <c r="H20" s="58">
        <v>-799</v>
      </c>
      <c r="I20" s="58"/>
      <c r="J20" s="58">
        <v>-605</v>
      </c>
      <c r="K20" s="51"/>
    </row>
    <row r="21" spans="1:11" ht="12.75">
      <c r="A21" s="57" t="s">
        <v>154</v>
      </c>
      <c r="B21" s="51"/>
      <c r="C21" s="51"/>
      <c r="D21" s="51"/>
      <c r="E21" s="51"/>
      <c r="F21" s="51"/>
      <c r="G21" s="51"/>
      <c r="H21" s="58">
        <v>1679</v>
      </c>
      <c r="I21" s="58"/>
      <c r="J21" s="58">
        <v>1150</v>
      </c>
      <c r="K21" s="51"/>
    </row>
    <row r="22" spans="1:11" ht="12.75">
      <c r="A22" s="51"/>
      <c r="B22" s="51"/>
      <c r="C22" s="51"/>
      <c r="D22" s="51"/>
      <c r="E22" s="51"/>
      <c r="F22" s="51"/>
      <c r="G22" s="51"/>
      <c r="H22" s="59"/>
      <c r="I22" s="58"/>
      <c r="J22" s="59"/>
      <c r="K22" s="51"/>
    </row>
    <row r="23" spans="1:11" ht="12.75">
      <c r="A23" s="57" t="s">
        <v>155</v>
      </c>
      <c r="B23" s="51"/>
      <c r="C23" s="51"/>
      <c r="D23" s="51"/>
      <c r="E23" s="51"/>
      <c r="F23" s="51"/>
      <c r="G23" s="51"/>
      <c r="H23" s="58">
        <f>SUM(H14:H22)</f>
        <v>5045</v>
      </c>
      <c r="I23" s="58"/>
      <c r="J23" s="58">
        <f>SUM(J14:J22)</f>
        <v>9271</v>
      </c>
      <c r="K23" s="51"/>
    </row>
    <row r="24" spans="1:11" ht="12.75">
      <c r="A24" s="57"/>
      <c r="B24" s="51"/>
      <c r="C24" s="51"/>
      <c r="D24" s="51"/>
      <c r="E24" s="51"/>
      <c r="F24" s="51"/>
      <c r="G24" s="51"/>
      <c r="H24" s="58"/>
      <c r="I24" s="58"/>
      <c r="J24" s="58"/>
      <c r="K24" s="51"/>
    </row>
    <row r="25" spans="1:11" ht="12.75">
      <c r="A25" s="57" t="s">
        <v>156</v>
      </c>
      <c r="B25" s="51"/>
      <c r="C25" s="51"/>
      <c r="D25" s="51"/>
      <c r="E25" s="51"/>
      <c r="F25" s="51"/>
      <c r="G25" s="51"/>
      <c r="H25" s="58">
        <v>-14600</v>
      </c>
      <c r="I25" s="58"/>
      <c r="J25" s="58">
        <v>-128</v>
      </c>
      <c r="K25" s="51"/>
    </row>
    <row r="26" spans="1:11" ht="12.75">
      <c r="A26" s="57" t="s">
        <v>157</v>
      </c>
      <c r="B26" s="51"/>
      <c r="C26" s="51"/>
      <c r="D26" s="51"/>
      <c r="E26" s="51"/>
      <c r="F26" s="51"/>
      <c r="G26" s="51"/>
      <c r="H26" s="58">
        <f>5830-17</f>
        <v>5813</v>
      </c>
      <c r="I26" s="58"/>
      <c r="J26" s="58">
        <v>-6598</v>
      </c>
      <c r="K26" s="51"/>
    </row>
    <row r="27" spans="1:11" ht="12.75">
      <c r="A27" s="57" t="s">
        <v>158</v>
      </c>
      <c r="B27" s="51"/>
      <c r="C27" s="51"/>
      <c r="D27" s="51"/>
      <c r="E27" s="51"/>
      <c r="F27" s="51"/>
      <c r="G27" s="51"/>
      <c r="H27" s="58">
        <f>8389-78</f>
        <v>8311</v>
      </c>
      <c r="I27" s="58"/>
      <c r="J27" s="58">
        <v>244</v>
      </c>
      <c r="K27" s="51"/>
    </row>
    <row r="28" spans="1:11" ht="12.75">
      <c r="A28" s="57" t="s">
        <v>69</v>
      </c>
      <c r="B28" s="51"/>
      <c r="C28" s="51"/>
      <c r="D28" s="51"/>
      <c r="E28" s="51"/>
      <c r="F28" s="51"/>
      <c r="G28" s="51"/>
      <c r="H28" s="58">
        <f>6973-15534</f>
        <v>-8561</v>
      </c>
      <c r="I28" s="58"/>
      <c r="J28" s="58">
        <v>2053</v>
      </c>
      <c r="K28" s="51"/>
    </row>
    <row r="29" spans="1:11" ht="12.75">
      <c r="A29" s="51"/>
      <c r="B29" s="51"/>
      <c r="C29" s="51"/>
      <c r="D29" s="51"/>
      <c r="E29" s="51"/>
      <c r="F29" s="51"/>
      <c r="G29" s="51"/>
      <c r="H29" s="59"/>
      <c r="I29" s="58"/>
      <c r="J29" s="59"/>
      <c r="K29" s="51"/>
    </row>
    <row r="30" spans="1:11" ht="12.75">
      <c r="A30" s="57" t="s">
        <v>159</v>
      </c>
      <c r="B30" s="51"/>
      <c r="C30" s="51"/>
      <c r="D30" s="51"/>
      <c r="E30" s="51"/>
      <c r="F30" s="51"/>
      <c r="G30" s="51"/>
      <c r="H30" s="58">
        <f>SUM(H23:H29)</f>
        <v>-3992</v>
      </c>
      <c r="I30" s="58"/>
      <c r="J30" s="58">
        <f>SUM(J23:J29)</f>
        <v>4842</v>
      </c>
      <c r="K30" s="51"/>
    </row>
    <row r="31" spans="1:11" ht="12.75">
      <c r="A31" s="57"/>
      <c r="B31" s="51"/>
      <c r="C31" s="51"/>
      <c r="D31" s="51"/>
      <c r="E31" s="51"/>
      <c r="F31" s="51"/>
      <c r="G31" s="51"/>
      <c r="H31" s="58"/>
      <c r="I31" s="58"/>
      <c r="J31" s="58"/>
      <c r="K31" s="51"/>
    </row>
    <row r="32" spans="1:11" ht="12.75">
      <c r="A32" s="57" t="s">
        <v>160</v>
      </c>
      <c r="B32" s="51"/>
      <c r="C32" s="51"/>
      <c r="D32" s="51"/>
      <c r="E32" s="51"/>
      <c r="F32" s="51"/>
      <c r="G32" s="51"/>
      <c r="H32" s="58">
        <v>-1679</v>
      </c>
      <c r="I32" s="58"/>
      <c r="J32" s="58">
        <v>-1150</v>
      </c>
      <c r="K32" s="51"/>
    </row>
    <row r="33" spans="1:11" ht="12.75">
      <c r="A33" s="57" t="s">
        <v>161</v>
      </c>
      <c r="B33" s="51"/>
      <c r="C33" s="51"/>
      <c r="D33" s="51"/>
      <c r="E33" s="51"/>
      <c r="F33" s="51"/>
      <c r="G33" s="51"/>
      <c r="H33" s="58">
        <v>-1202</v>
      </c>
      <c r="I33" s="58"/>
      <c r="J33" s="58">
        <v>-119</v>
      </c>
      <c r="K33" s="51"/>
    </row>
    <row r="34" spans="1:11" ht="12.75">
      <c r="A34" s="57" t="s">
        <v>176</v>
      </c>
      <c r="B34" s="51"/>
      <c r="C34" s="51"/>
      <c r="D34" s="51"/>
      <c r="E34" s="51"/>
      <c r="F34" s="51"/>
      <c r="G34" s="51"/>
      <c r="H34" s="58">
        <v>1237</v>
      </c>
      <c r="I34" s="58"/>
      <c r="J34" s="58">
        <v>61</v>
      </c>
      <c r="K34" s="51"/>
    </row>
    <row r="35" spans="1:11" ht="12.75">
      <c r="A35" s="51"/>
      <c r="B35" s="51"/>
      <c r="C35" s="51"/>
      <c r="D35" s="51"/>
      <c r="E35" s="51"/>
      <c r="F35" s="51"/>
      <c r="G35" s="51"/>
      <c r="H35" s="58"/>
      <c r="I35" s="58"/>
      <c r="J35" s="58"/>
      <c r="K35" s="51"/>
    </row>
    <row r="36" spans="1:11" ht="12.75">
      <c r="A36" s="57" t="s">
        <v>162</v>
      </c>
      <c r="B36" s="51"/>
      <c r="C36" s="51"/>
      <c r="D36" s="51"/>
      <c r="E36" s="51"/>
      <c r="F36" s="51"/>
      <c r="G36" s="51"/>
      <c r="H36" s="60">
        <f>SUM(H30:H35)</f>
        <v>-5636</v>
      </c>
      <c r="I36" s="58"/>
      <c r="J36" s="60">
        <f>SUM(J30:J35)</f>
        <v>3634</v>
      </c>
      <c r="K36" s="51"/>
    </row>
    <row r="37" spans="1:11" ht="12.75">
      <c r="A37" s="51"/>
      <c r="B37" s="51"/>
      <c r="C37" s="51"/>
      <c r="D37" s="51"/>
      <c r="E37" s="51"/>
      <c r="F37" s="51"/>
      <c r="G37" s="51"/>
      <c r="H37" s="58"/>
      <c r="I37" s="58"/>
      <c r="J37" s="58"/>
      <c r="K37" s="51"/>
    </row>
    <row r="38" spans="1:11" ht="12.75">
      <c r="A38" s="56" t="s">
        <v>163</v>
      </c>
      <c r="B38" s="51"/>
      <c r="C38" s="51"/>
      <c r="D38" s="51"/>
      <c r="E38" s="51"/>
      <c r="F38" s="51"/>
      <c r="G38" s="51"/>
      <c r="H38" s="58"/>
      <c r="I38" s="58"/>
      <c r="J38" s="58"/>
      <c r="K38" s="51"/>
    </row>
    <row r="39" spans="1:11" ht="12.75">
      <c r="A39" s="51"/>
      <c r="B39" s="51"/>
      <c r="C39" s="51"/>
      <c r="D39" s="51"/>
      <c r="E39" s="51"/>
      <c r="F39" s="51"/>
      <c r="G39" s="51"/>
      <c r="H39" s="58"/>
      <c r="I39" s="58"/>
      <c r="J39" s="58"/>
      <c r="K39" s="51"/>
    </row>
    <row r="40" spans="1:11" ht="12.75">
      <c r="A40" s="57" t="s">
        <v>164</v>
      </c>
      <c r="B40" s="51"/>
      <c r="C40" s="51"/>
      <c r="D40" s="51"/>
      <c r="E40" s="51"/>
      <c r="F40" s="51"/>
      <c r="G40" s="51"/>
      <c r="H40" s="58">
        <v>-210</v>
      </c>
      <c r="I40" s="58"/>
      <c r="J40" s="58">
        <v>-675</v>
      </c>
      <c r="K40" s="51"/>
    </row>
    <row r="41" spans="1:11" ht="12.75">
      <c r="A41" s="57" t="s">
        <v>165</v>
      </c>
      <c r="B41" s="51"/>
      <c r="C41" s="51"/>
      <c r="D41" s="51"/>
      <c r="E41" s="51"/>
      <c r="F41" s="51"/>
      <c r="G41" s="51"/>
      <c r="H41" s="58">
        <v>4</v>
      </c>
      <c r="I41" s="58"/>
      <c r="J41" s="58">
        <v>134</v>
      </c>
      <c r="K41" s="51"/>
    </row>
    <row r="42" spans="1:11" ht="12.75">
      <c r="A42" s="57" t="s">
        <v>241</v>
      </c>
      <c r="B42" s="51"/>
      <c r="C42" s="51"/>
      <c r="D42" s="51"/>
      <c r="E42" s="51"/>
      <c r="F42" s="51"/>
      <c r="G42" s="51"/>
      <c r="H42" s="58">
        <v>-570</v>
      </c>
      <c r="I42" s="58"/>
      <c r="J42" s="58">
        <v>0</v>
      </c>
      <c r="K42" s="51"/>
    </row>
    <row r="43" spans="1:11" ht="12.75">
      <c r="A43" s="57" t="s">
        <v>166</v>
      </c>
      <c r="B43" s="51"/>
      <c r="C43" s="51"/>
      <c r="D43" s="51"/>
      <c r="E43" s="51"/>
      <c r="F43" s="51"/>
      <c r="G43" s="51"/>
      <c r="H43" s="58">
        <v>799</v>
      </c>
      <c r="I43" s="58"/>
      <c r="J43" s="58">
        <v>605</v>
      </c>
      <c r="K43" s="51"/>
    </row>
    <row r="44" spans="1:11" ht="12.75">
      <c r="A44" s="51"/>
      <c r="B44" s="51"/>
      <c r="C44" s="51"/>
      <c r="D44" s="51"/>
      <c r="E44" s="51"/>
      <c r="F44" s="51"/>
      <c r="G44" s="51"/>
      <c r="H44" s="58"/>
      <c r="I44" s="58"/>
      <c r="J44" s="58"/>
      <c r="K44" s="51"/>
    </row>
    <row r="45" spans="1:11" ht="12.75">
      <c r="A45" s="57" t="s">
        <v>167</v>
      </c>
      <c r="B45" s="51"/>
      <c r="C45" s="51"/>
      <c r="D45" s="51"/>
      <c r="E45" s="51"/>
      <c r="F45" s="51"/>
      <c r="G45" s="51"/>
      <c r="H45" s="60">
        <f>SUM(H40:H44)</f>
        <v>23</v>
      </c>
      <c r="I45" s="58"/>
      <c r="J45" s="60">
        <f>SUM(J40:J44)</f>
        <v>64</v>
      </c>
      <c r="K45" s="51"/>
    </row>
    <row r="46" spans="1:11" ht="12.75">
      <c r="A46" s="51"/>
      <c r="B46" s="51"/>
      <c r="C46" s="51"/>
      <c r="D46" s="51"/>
      <c r="E46" s="51"/>
      <c r="F46" s="51"/>
      <c r="G46" s="51"/>
      <c r="H46" s="58"/>
      <c r="I46" s="58"/>
      <c r="J46" s="58"/>
      <c r="K46" s="51"/>
    </row>
    <row r="47" spans="1:11" ht="12.75">
      <c r="A47" s="56" t="s">
        <v>168</v>
      </c>
      <c r="B47" s="51"/>
      <c r="C47" s="51"/>
      <c r="D47" s="51"/>
      <c r="E47" s="51"/>
      <c r="F47" s="51"/>
      <c r="G47" s="51"/>
      <c r="H47" s="58"/>
      <c r="I47" s="58"/>
      <c r="J47" s="58"/>
      <c r="K47" s="51"/>
    </row>
    <row r="48" spans="1:11" ht="12.75">
      <c r="A48" s="51"/>
      <c r="B48" s="51"/>
      <c r="C48" s="51"/>
      <c r="D48" s="51"/>
      <c r="E48" s="51"/>
      <c r="F48" s="51"/>
      <c r="G48" s="51"/>
      <c r="H48" s="58"/>
      <c r="I48" s="58"/>
      <c r="J48" s="58"/>
      <c r="K48" s="51"/>
    </row>
    <row r="49" spans="1:11" ht="12.75">
      <c r="A49" s="57" t="s">
        <v>169</v>
      </c>
      <c r="B49" s="51"/>
      <c r="C49" s="51"/>
      <c r="D49" s="51"/>
      <c r="E49" s="51"/>
      <c r="F49" s="51"/>
      <c r="G49" s="51"/>
      <c r="H49" s="58">
        <v>-289</v>
      </c>
      <c r="I49" s="58"/>
      <c r="J49" s="58">
        <v>-144</v>
      </c>
      <c r="K49" s="51"/>
    </row>
    <row r="50" spans="1:11" ht="12.75">
      <c r="A50" s="57" t="s">
        <v>186</v>
      </c>
      <c r="B50" s="51"/>
      <c r="C50" s="51"/>
      <c r="D50" s="51"/>
      <c r="E50" s="51"/>
      <c r="F50" s="51"/>
      <c r="G50" s="51"/>
      <c r="H50" s="58">
        <v>107</v>
      </c>
      <c r="I50" s="58"/>
      <c r="J50" s="58">
        <v>0</v>
      </c>
      <c r="K50" s="51"/>
    </row>
    <row r="51" spans="1:11" ht="12.75">
      <c r="A51" s="57" t="s">
        <v>170</v>
      </c>
      <c r="B51" s="51"/>
      <c r="C51" s="51"/>
      <c r="D51" s="51"/>
      <c r="E51" s="51"/>
      <c r="F51" s="51"/>
      <c r="G51" s="51"/>
      <c r="H51" s="58">
        <v>-211</v>
      </c>
      <c r="I51" s="58"/>
      <c r="J51" s="58">
        <v>-146</v>
      </c>
      <c r="K51" s="51"/>
    </row>
    <row r="52" spans="1:11" ht="12.75">
      <c r="A52" s="57" t="s">
        <v>171</v>
      </c>
      <c r="B52" s="51"/>
      <c r="C52" s="51"/>
      <c r="D52" s="51"/>
      <c r="E52" s="51"/>
      <c r="F52" s="51"/>
      <c r="G52" s="51"/>
      <c r="H52" s="58">
        <v>5398</v>
      </c>
      <c r="I52" s="58"/>
      <c r="J52" s="58">
        <v>-4233</v>
      </c>
      <c r="K52" s="51"/>
    </row>
    <row r="53" spans="1:11" ht="12.75">
      <c r="A53" s="51"/>
      <c r="B53" s="51"/>
      <c r="C53" s="51"/>
      <c r="D53" s="51"/>
      <c r="E53" s="51"/>
      <c r="F53" s="51"/>
      <c r="G53" s="51"/>
      <c r="H53" s="58"/>
      <c r="I53" s="58"/>
      <c r="J53" s="58"/>
      <c r="K53" s="51"/>
    </row>
    <row r="54" spans="1:11" ht="12.75">
      <c r="A54" s="57" t="s">
        <v>172</v>
      </c>
      <c r="B54" s="51"/>
      <c r="C54" s="51"/>
      <c r="D54" s="51"/>
      <c r="E54" s="51"/>
      <c r="F54" s="51"/>
      <c r="G54" s="51"/>
      <c r="H54" s="60">
        <f>SUM(H49:H53)</f>
        <v>5005</v>
      </c>
      <c r="I54" s="58"/>
      <c r="J54" s="60">
        <f>SUM(J49:J53)</f>
        <v>-4523</v>
      </c>
      <c r="K54" s="51"/>
    </row>
    <row r="55" spans="1:11" ht="12.75">
      <c r="A55" s="51"/>
      <c r="B55" s="51"/>
      <c r="C55" s="51"/>
      <c r="D55" s="51"/>
      <c r="E55" s="51"/>
      <c r="F55" s="51"/>
      <c r="G55" s="51"/>
      <c r="H55" s="58"/>
      <c r="I55" s="58"/>
      <c r="J55" s="58"/>
      <c r="K55" s="51"/>
    </row>
    <row r="56" spans="1:11" ht="12.75">
      <c r="A56" s="56" t="s">
        <v>173</v>
      </c>
      <c r="B56" s="51"/>
      <c r="C56" s="51"/>
      <c r="D56" s="51"/>
      <c r="E56" s="51"/>
      <c r="F56" s="51"/>
      <c r="G56" s="51"/>
      <c r="H56" s="58">
        <f>+H36+H45+H54</f>
        <v>-608</v>
      </c>
      <c r="I56" s="58"/>
      <c r="J56" s="58">
        <f>+J36+J45+J54</f>
        <v>-825</v>
      </c>
      <c r="K56" s="51"/>
    </row>
    <row r="57" spans="1:11" ht="12.75">
      <c r="A57" s="51"/>
      <c r="B57" s="51"/>
      <c r="C57" s="51"/>
      <c r="D57" s="51"/>
      <c r="E57" s="51"/>
      <c r="F57" s="51"/>
      <c r="G57" s="51"/>
      <c r="H57" s="58"/>
      <c r="I57" s="58"/>
      <c r="J57" s="58"/>
      <c r="K57" s="51"/>
    </row>
    <row r="58" spans="1:11" ht="12.75">
      <c r="A58" s="56" t="s">
        <v>175</v>
      </c>
      <c r="B58" s="51"/>
      <c r="C58" s="51"/>
      <c r="D58" s="51"/>
      <c r="E58" s="51"/>
      <c r="F58" s="51"/>
      <c r="G58" s="51"/>
      <c r="H58" s="58">
        <v>1018</v>
      </c>
      <c r="I58" s="58"/>
      <c r="J58" s="58">
        <v>949</v>
      </c>
      <c r="K58" s="51"/>
    </row>
    <row r="59" spans="1:11" ht="12.75">
      <c r="A59" s="51"/>
      <c r="B59" s="51"/>
      <c r="C59" s="51"/>
      <c r="D59" s="51"/>
      <c r="E59" s="51"/>
      <c r="F59" s="51"/>
      <c r="G59" s="51"/>
      <c r="H59" s="58"/>
      <c r="I59" s="58"/>
      <c r="J59" s="58"/>
      <c r="K59" s="51"/>
    </row>
    <row r="60" spans="1:11" ht="12.75">
      <c r="A60" s="56" t="s">
        <v>174</v>
      </c>
      <c r="B60" s="51"/>
      <c r="C60" s="51"/>
      <c r="D60" s="51"/>
      <c r="E60" s="51"/>
      <c r="F60" s="51"/>
      <c r="G60" s="51"/>
      <c r="H60" s="58">
        <f>+H56+H58</f>
        <v>410</v>
      </c>
      <c r="I60" s="58"/>
      <c r="J60" s="58">
        <f>+J56+J58</f>
        <v>124</v>
      </c>
      <c r="K60" s="51"/>
    </row>
    <row r="61" spans="1:11" ht="12.75">
      <c r="A61" s="51"/>
      <c r="B61" s="51"/>
      <c r="C61" s="51"/>
      <c r="D61" s="51"/>
      <c r="E61" s="51"/>
      <c r="F61" s="51"/>
      <c r="G61" s="51"/>
      <c r="H61" s="51"/>
      <c r="J61" s="51"/>
      <c r="K61" s="51"/>
    </row>
    <row r="62" spans="1:11" ht="12.75">
      <c r="A62" s="51"/>
      <c r="B62" s="51"/>
      <c r="C62" s="51"/>
      <c r="D62" s="51"/>
      <c r="E62" s="51"/>
      <c r="F62" s="51"/>
      <c r="G62" s="51"/>
      <c r="H62" s="51"/>
      <c r="J62" s="51"/>
      <c r="K62" s="51"/>
    </row>
    <row r="63" spans="1:11" ht="12.75">
      <c r="A63" s="61" t="s">
        <v>18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2.75">
      <c r="A64" s="61" t="s">
        <v>177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2.75">
      <c r="A65" s="51"/>
      <c r="B65" s="51"/>
      <c r="C65" s="51"/>
      <c r="D65" s="51"/>
      <c r="E65" s="51"/>
      <c r="F65" s="51"/>
      <c r="G65" s="51"/>
      <c r="H65" s="51"/>
      <c r="J65" s="51"/>
      <c r="K65" s="51"/>
    </row>
  </sheetData>
  <printOptions/>
  <pageMargins left="0.75" right="0.75" top="1" bottom="1" header="0.5" footer="0.5"/>
  <pageSetup horizontalDpi="800" verticalDpi="800" orientation="portrait" paperSize="9" scale="80" r:id="rId1"/>
  <headerFooter alignWithMargins="0">
    <oddFooter>&amp;CPage &amp; 4 of &amp;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75"/>
  <sheetViews>
    <sheetView showGridLines="0" tabSelected="1" workbookViewId="0" topLeftCell="A1">
      <pane xSplit="14925" topLeftCell="O1" activePane="topLeft" state="split"/>
      <selection pane="topLeft" activeCell="A124" sqref="A124:IV130"/>
      <selection pane="topRight" activeCell="O86" sqref="O86"/>
    </sheetView>
  </sheetViews>
  <sheetFormatPr defaultColWidth="9.140625" defaultRowHeight="12.75"/>
  <cols>
    <col min="1" max="1" width="5.7109375" style="0" customWidth="1"/>
    <col min="2" max="2" width="12.140625" style="0" customWidth="1"/>
    <col min="4" max="4" width="11.140625" style="0" customWidth="1"/>
    <col min="5" max="5" width="10.421875" style="0" bestFit="1" customWidth="1"/>
    <col min="7" max="7" width="10.421875" style="0" bestFit="1" customWidth="1"/>
    <col min="9" max="9" width="10.421875" style="0" bestFit="1" customWidth="1"/>
    <col min="11" max="11" width="10.421875" style="0" bestFit="1" customWidth="1"/>
  </cols>
  <sheetData>
    <row r="1" spans="1:12" ht="19.5">
      <c r="A1" s="22" t="s">
        <v>243</v>
      </c>
      <c r="B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1" t="s">
        <v>0</v>
      </c>
      <c r="B2" s="21"/>
      <c r="C2" s="21"/>
      <c r="D2" s="21"/>
      <c r="E2" s="36"/>
      <c r="F2" s="21"/>
      <c r="G2" s="21"/>
      <c r="H2" s="21"/>
      <c r="I2" s="21"/>
      <c r="J2" s="21"/>
      <c r="K2" s="21"/>
      <c r="L2" s="21"/>
    </row>
    <row r="3" spans="1:12" ht="12.7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2" ht="15">
      <c r="A5" s="20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14.25">
      <c r="A6" s="23" t="s">
        <v>17</v>
      </c>
      <c r="B6" s="29"/>
      <c r="C6" s="29"/>
      <c r="D6" s="29"/>
      <c r="E6" s="29"/>
      <c r="F6" s="26"/>
      <c r="G6" s="29"/>
      <c r="H6" s="29"/>
      <c r="I6" s="29"/>
      <c r="J6" s="29"/>
      <c r="K6" s="29"/>
      <c r="L6" s="29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13" t="s">
        <v>39</v>
      </c>
      <c r="B8" s="8" t="s">
        <v>74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2" t="s">
        <v>19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 t="s">
        <v>31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 t="s">
        <v>179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3" t="s">
        <v>40</v>
      </c>
      <c r="B13" s="8" t="s">
        <v>75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13" t="s">
        <v>41</v>
      </c>
      <c r="B16" s="8" t="s">
        <v>76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1"/>
      <c r="B17" s="2" t="s">
        <v>70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13" t="s">
        <v>42</v>
      </c>
      <c r="B19" s="8" t="s">
        <v>77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1"/>
      <c r="B20" s="2" t="s">
        <v>196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 t="s">
        <v>212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13" t="s">
        <v>43</v>
      </c>
      <c r="B23" s="8" t="s">
        <v>78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"/>
      <c r="B24" s="2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 t="s">
        <v>204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13" t="s">
        <v>44</v>
      </c>
      <c r="B27" s="8" t="s">
        <v>79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1"/>
      <c r="B28" s="2" t="s">
        <v>232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 t="s">
        <v>205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1" t="s">
        <v>206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16" t="s">
        <v>207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2"/>
      <c r="B32" s="16" t="s">
        <v>187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3" t="s">
        <v>45</v>
      </c>
      <c r="B34" s="8" t="s">
        <v>208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 t="s">
        <v>210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 t="s">
        <v>209</v>
      </c>
      <c r="C36" s="2"/>
      <c r="D36" s="2"/>
      <c r="L36" s="2"/>
    </row>
    <row r="37" spans="1:12" ht="12.75">
      <c r="A37" s="2"/>
      <c r="B37" s="2"/>
      <c r="C37" s="2"/>
      <c r="D37" s="2"/>
      <c r="L37" s="2"/>
    </row>
    <row r="38" spans="1:12" ht="12.75">
      <c r="A38" s="13" t="s">
        <v>46</v>
      </c>
      <c r="B38" s="17" t="s">
        <v>80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6" t="s">
        <v>200</v>
      </c>
      <c r="C39" s="2"/>
      <c r="E39" s="74"/>
      <c r="F39" s="26"/>
      <c r="G39" s="26"/>
      <c r="H39" s="26"/>
      <c r="I39" s="86"/>
      <c r="J39" s="86"/>
      <c r="K39" s="86"/>
      <c r="L39" s="2"/>
    </row>
    <row r="40" spans="1:12" ht="12.75">
      <c r="A40" s="2"/>
      <c r="B40" s="2"/>
      <c r="C40" s="2"/>
      <c r="E40" s="11"/>
      <c r="F40" s="11" t="s">
        <v>113</v>
      </c>
      <c r="G40" s="7"/>
      <c r="H40" s="11" t="s">
        <v>115</v>
      </c>
      <c r="I40" s="11"/>
      <c r="J40" s="7"/>
      <c r="K40" s="11"/>
      <c r="L40" s="2"/>
    </row>
    <row r="41" spans="1:12" ht="12.75">
      <c r="A41" s="2"/>
      <c r="B41" s="2"/>
      <c r="C41" s="2"/>
      <c r="E41" s="11"/>
      <c r="F41" s="11" t="s">
        <v>117</v>
      </c>
      <c r="G41" s="7"/>
      <c r="H41" s="11" t="s">
        <v>118</v>
      </c>
      <c r="I41" s="11"/>
      <c r="J41" s="7"/>
      <c r="K41" s="11"/>
      <c r="L41" s="2"/>
    </row>
    <row r="42" spans="1:12" ht="12.75">
      <c r="A42" s="2"/>
      <c r="B42" s="2"/>
      <c r="C42" s="2"/>
      <c r="E42" s="12"/>
      <c r="F42" s="12" t="s">
        <v>228</v>
      </c>
      <c r="G42" s="2"/>
      <c r="H42" s="12" t="s">
        <v>229</v>
      </c>
      <c r="I42" s="12"/>
      <c r="J42" s="12"/>
      <c r="K42" s="12"/>
      <c r="L42" s="2"/>
    </row>
    <row r="43" spans="1:12" ht="12.75">
      <c r="A43" s="2"/>
      <c r="C43" s="2"/>
      <c r="E43" s="66"/>
      <c r="F43" s="66" t="s">
        <v>1</v>
      </c>
      <c r="G43" s="2"/>
      <c r="H43" s="66" t="s">
        <v>1</v>
      </c>
      <c r="I43" s="66"/>
      <c r="J43" s="2"/>
      <c r="K43" s="66"/>
      <c r="L43" s="2"/>
    </row>
    <row r="44" spans="1:12" ht="12.75">
      <c r="A44" s="2"/>
      <c r="B44" s="2" t="s">
        <v>96</v>
      </c>
      <c r="C44" s="2"/>
      <c r="E44" s="37"/>
      <c r="F44" s="37">
        <v>5591</v>
      </c>
      <c r="G44" s="37"/>
      <c r="H44" s="37">
        <v>5374</v>
      </c>
      <c r="I44" s="37"/>
      <c r="J44" s="37"/>
      <c r="K44" s="37"/>
      <c r="L44" s="2"/>
    </row>
    <row r="45" spans="1:12" ht="12.75">
      <c r="A45" s="2"/>
      <c r="B45" s="2" t="s">
        <v>101</v>
      </c>
      <c r="C45" s="2"/>
      <c r="E45" s="37"/>
      <c r="F45" s="37">
        <v>58202</v>
      </c>
      <c r="G45" s="37"/>
      <c r="H45" s="37">
        <v>27787</v>
      </c>
      <c r="I45" s="37"/>
      <c r="J45" s="37"/>
      <c r="K45" s="37"/>
      <c r="L45" s="2"/>
    </row>
    <row r="46" spans="1:12" ht="12.75">
      <c r="A46" s="2"/>
      <c r="B46" s="2" t="s">
        <v>100</v>
      </c>
      <c r="C46" s="2"/>
      <c r="E46" s="37"/>
      <c r="F46" s="37">
        <v>33511</v>
      </c>
      <c r="G46" s="37"/>
      <c r="H46" s="37">
        <v>51360</v>
      </c>
      <c r="I46" s="37"/>
      <c r="J46" s="37"/>
      <c r="K46" s="37"/>
      <c r="L46" s="2"/>
    </row>
    <row r="47" spans="1:12" ht="12.75">
      <c r="A47" s="2"/>
      <c r="B47" s="2"/>
      <c r="C47" s="2"/>
      <c r="E47" s="37"/>
      <c r="F47" s="38">
        <f>SUM(F44:F46)</f>
        <v>97304</v>
      </c>
      <c r="G47" s="37"/>
      <c r="H47" s="38">
        <f>SUM(H44:H46)</f>
        <v>84521</v>
      </c>
      <c r="I47" s="37"/>
      <c r="J47" s="37"/>
      <c r="K47" s="37"/>
      <c r="L47" s="2"/>
    </row>
    <row r="48" spans="1:12" ht="12.75">
      <c r="A48" s="2"/>
      <c r="B48" s="2" t="s">
        <v>97</v>
      </c>
      <c r="C48" s="2"/>
      <c r="E48" s="37"/>
      <c r="F48" s="37">
        <v>-3713</v>
      </c>
      <c r="G48" s="37"/>
      <c r="H48" s="37">
        <v>-3015</v>
      </c>
      <c r="I48" s="37"/>
      <c r="J48" s="37"/>
      <c r="K48" s="37"/>
      <c r="L48" s="2"/>
    </row>
    <row r="49" spans="1:12" ht="13.5" thickBot="1">
      <c r="A49" s="2"/>
      <c r="B49" s="1" t="s">
        <v>203</v>
      </c>
      <c r="C49" s="2"/>
      <c r="E49" s="37"/>
      <c r="F49" s="39">
        <f>SUM(F47:F48)</f>
        <v>93591</v>
      </c>
      <c r="G49" s="37"/>
      <c r="H49" s="39">
        <f>SUM(H47:H48)</f>
        <v>81506</v>
      </c>
      <c r="I49" s="37"/>
      <c r="J49" s="37"/>
      <c r="K49" s="37"/>
      <c r="L49" s="2"/>
    </row>
    <row r="50" spans="1:12" ht="13.5" thickTop="1">
      <c r="A50" s="2"/>
      <c r="B50" s="2"/>
      <c r="C50" s="2"/>
      <c r="E50" s="37"/>
      <c r="F50" s="37"/>
      <c r="G50" s="37"/>
      <c r="H50" s="37"/>
      <c r="I50" s="37"/>
      <c r="J50" s="37"/>
      <c r="K50" s="37"/>
      <c r="L50" s="2"/>
    </row>
    <row r="51" spans="1:12" ht="12.75">
      <c r="A51" s="2"/>
      <c r="B51" s="2"/>
      <c r="C51" s="2"/>
      <c r="E51" s="37"/>
      <c r="F51" s="37"/>
      <c r="G51" s="37"/>
      <c r="H51" s="37"/>
      <c r="I51" s="37"/>
      <c r="J51" s="37"/>
      <c r="K51" s="37"/>
      <c r="L51" s="2"/>
    </row>
    <row r="52" spans="1:12" ht="12.75">
      <c r="A52" s="2"/>
      <c r="B52" s="26" t="s">
        <v>201</v>
      </c>
      <c r="C52" s="26"/>
      <c r="D52" s="26"/>
      <c r="E52" s="74"/>
      <c r="F52" s="26"/>
      <c r="G52" s="26"/>
      <c r="H52" s="26"/>
      <c r="I52" s="37"/>
      <c r="J52" s="37"/>
      <c r="K52" s="37"/>
      <c r="L52" s="2"/>
    </row>
    <row r="53" spans="1:12" ht="12.75">
      <c r="A53" s="2"/>
      <c r="B53" s="2"/>
      <c r="C53" s="2"/>
      <c r="E53" s="11"/>
      <c r="F53" s="11" t="s">
        <v>113</v>
      </c>
      <c r="G53" s="7"/>
      <c r="H53" s="11" t="s">
        <v>115</v>
      </c>
      <c r="I53" s="37"/>
      <c r="J53" s="37"/>
      <c r="K53" s="37"/>
      <c r="L53" s="2"/>
    </row>
    <row r="54" spans="1:12" ht="12.75">
      <c r="A54" s="2"/>
      <c r="B54" s="2"/>
      <c r="C54" s="2"/>
      <c r="E54" s="11"/>
      <c r="F54" s="11" t="s">
        <v>117</v>
      </c>
      <c r="G54" s="7"/>
      <c r="H54" s="11" t="s">
        <v>118</v>
      </c>
      <c r="I54" s="37"/>
      <c r="J54" s="37"/>
      <c r="K54" s="37"/>
      <c r="L54" s="2"/>
    </row>
    <row r="55" spans="1:12" ht="12.75">
      <c r="A55" s="2"/>
      <c r="B55" s="2"/>
      <c r="C55" s="2"/>
      <c r="E55" s="12"/>
      <c r="F55" s="12" t="s">
        <v>228</v>
      </c>
      <c r="G55" s="12"/>
      <c r="H55" s="12" t="s">
        <v>229</v>
      </c>
      <c r="I55" s="37"/>
      <c r="J55" s="37"/>
      <c r="K55" s="37"/>
      <c r="L55" s="2"/>
    </row>
    <row r="56" spans="1:12" ht="12.75">
      <c r="A56" s="2"/>
      <c r="B56" s="2"/>
      <c r="C56" s="2"/>
      <c r="E56" s="66"/>
      <c r="F56" s="66" t="s">
        <v>1</v>
      </c>
      <c r="G56" s="2"/>
      <c r="H56" s="66" t="s">
        <v>1</v>
      </c>
      <c r="I56" s="37"/>
      <c r="J56" s="37"/>
      <c r="K56" s="37"/>
      <c r="L56" s="2"/>
    </row>
    <row r="57" spans="1:12" ht="12.75">
      <c r="A57" s="2"/>
      <c r="B57" s="2" t="s">
        <v>96</v>
      </c>
      <c r="C57" s="2"/>
      <c r="E57" s="37"/>
      <c r="F57" s="37">
        <v>1744</v>
      </c>
      <c r="G57" s="37"/>
      <c r="H57" s="37">
        <v>1954</v>
      </c>
      <c r="I57" s="37"/>
      <c r="J57" s="37"/>
      <c r="K57" s="37"/>
      <c r="L57" s="2"/>
    </row>
    <row r="58" spans="1:12" ht="12.75">
      <c r="A58" s="2"/>
      <c r="B58" s="2" t="s">
        <v>101</v>
      </c>
      <c r="C58" s="2"/>
      <c r="E58" s="37"/>
      <c r="F58" s="37">
        <f>5668</f>
        <v>5668</v>
      </c>
      <c r="G58" s="37"/>
      <c r="H58" s="37">
        <v>4559</v>
      </c>
      <c r="I58" s="37"/>
      <c r="J58" s="37"/>
      <c r="K58" s="37"/>
      <c r="L58" s="2"/>
    </row>
    <row r="59" spans="1:12" ht="12.75">
      <c r="A59" s="2"/>
      <c r="B59" s="2" t="s">
        <v>100</v>
      </c>
      <c r="C59" s="2"/>
      <c r="E59" s="37"/>
      <c r="F59" s="37">
        <v>-3197</v>
      </c>
      <c r="G59" s="37"/>
      <c r="H59" s="37">
        <v>6216</v>
      </c>
      <c r="I59" s="37"/>
      <c r="J59" s="37"/>
      <c r="K59" s="37"/>
      <c r="L59" s="2"/>
    </row>
    <row r="60" spans="1:12" ht="12.75">
      <c r="A60" s="2"/>
      <c r="B60" s="1" t="s">
        <v>202</v>
      </c>
      <c r="C60" s="2"/>
      <c r="E60" s="37"/>
      <c r="F60" s="38">
        <f>SUM(F57:F59)</f>
        <v>4215</v>
      </c>
      <c r="G60" s="37"/>
      <c r="H60" s="38">
        <f>SUM(H57:H59)</f>
        <v>12729</v>
      </c>
      <c r="I60" s="37"/>
      <c r="J60" s="37"/>
      <c r="K60" s="37"/>
      <c r="L60" s="2"/>
    </row>
    <row r="61" spans="1:12" ht="12.75">
      <c r="A61" s="2"/>
      <c r="B61" s="2" t="s">
        <v>98</v>
      </c>
      <c r="C61" s="2"/>
      <c r="E61" s="37"/>
      <c r="F61" s="37">
        <v>-2616</v>
      </c>
      <c r="G61" s="37"/>
      <c r="H61" s="37">
        <v>-1883</v>
      </c>
      <c r="I61" s="37"/>
      <c r="J61" s="37"/>
      <c r="K61" s="37"/>
      <c r="L61" s="2"/>
    </row>
    <row r="62" spans="1:12" ht="12.75">
      <c r="A62" s="2"/>
      <c r="B62" s="2" t="s">
        <v>65</v>
      </c>
      <c r="C62" s="2"/>
      <c r="E62" s="37"/>
      <c r="F62" s="32">
        <v>799</v>
      </c>
      <c r="G62" s="37"/>
      <c r="H62" s="32">
        <v>926</v>
      </c>
      <c r="I62" s="37"/>
      <c r="J62" s="37"/>
      <c r="K62" s="37"/>
      <c r="L62" s="2"/>
    </row>
    <row r="63" spans="1:12" ht="12.75">
      <c r="A63" s="2"/>
      <c r="B63" s="2" t="s">
        <v>71</v>
      </c>
      <c r="C63" s="2"/>
      <c r="E63" s="37"/>
      <c r="F63" s="32">
        <v>-1679</v>
      </c>
      <c r="G63" s="37"/>
      <c r="H63" s="32">
        <v>-1780</v>
      </c>
      <c r="I63" s="37"/>
      <c r="J63" s="37"/>
      <c r="K63" s="37"/>
      <c r="L63" s="2"/>
    </row>
    <row r="64" spans="1:12" ht="13.5" thickBot="1">
      <c r="A64" s="2"/>
      <c r="B64" s="1" t="s">
        <v>95</v>
      </c>
      <c r="C64" s="2"/>
      <c r="E64" s="37"/>
      <c r="F64" s="39">
        <f>SUM(F60:F63)</f>
        <v>719</v>
      </c>
      <c r="G64" s="37"/>
      <c r="H64" s="39">
        <f>SUM(H60:H63)</f>
        <v>9992</v>
      </c>
      <c r="I64" s="37"/>
      <c r="J64" s="37"/>
      <c r="K64" s="37"/>
      <c r="L64" s="2"/>
    </row>
    <row r="65" spans="1:12" ht="13.5" thickTop="1">
      <c r="A65" s="2"/>
      <c r="B65" s="2"/>
      <c r="C65" s="2"/>
      <c r="E65" s="37"/>
      <c r="F65" s="37"/>
      <c r="G65" s="37"/>
      <c r="H65" s="37"/>
      <c r="I65" s="37"/>
      <c r="J65" s="37"/>
      <c r="K65" s="37"/>
      <c r="L65" s="2"/>
    </row>
    <row r="66" spans="1:12" ht="12.75">
      <c r="A66" s="13" t="s">
        <v>47</v>
      </c>
      <c r="B66" s="8" t="s">
        <v>81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 t="s">
        <v>21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 t="s">
        <v>22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13" t="s">
        <v>48</v>
      </c>
      <c r="B70" s="8" t="s">
        <v>94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"/>
      <c r="B71" s="2" t="s">
        <v>33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 t="s">
        <v>34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13" t="s">
        <v>49</v>
      </c>
      <c r="B74" s="8" t="s">
        <v>82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1"/>
      <c r="B75" s="2" t="s">
        <v>35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13" t="s">
        <v>50</v>
      </c>
      <c r="B77" s="8" t="s">
        <v>83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13"/>
      <c r="B78" s="1" t="s">
        <v>183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13"/>
      <c r="B79" s="1" t="s">
        <v>227</v>
      </c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16" t="s">
        <v>236</v>
      </c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16" t="s">
        <v>237</v>
      </c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16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81" t="s">
        <v>51</v>
      </c>
      <c r="B83" s="77" t="s">
        <v>233</v>
      </c>
      <c r="C83" s="78"/>
      <c r="D83" s="78"/>
      <c r="E83" s="78"/>
      <c r="F83" s="79"/>
      <c r="G83" s="79"/>
      <c r="H83" s="79"/>
      <c r="I83" s="6"/>
      <c r="J83" s="2"/>
      <c r="K83" s="2"/>
      <c r="L83" s="2"/>
    </row>
    <row r="84" spans="1:12" ht="12.75">
      <c r="A84" s="76"/>
      <c r="B84" s="80" t="s">
        <v>234</v>
      </c>
      <c r="C84" s="78"/>
      <c r="D84" s="78"/>
      <c r="E84" s="78"/>
      <c r="F84" s="79"/>
      <c r="G84" s="79"/>
      <c r="H84" s="79"/>
      <c r="I84" s="6"/>
      <c r="J84" s="2"/>
      <c r="K84" s="2"/>
      <c r="L84" s="2"/>
    </row>
    <row r="85" spans="1:12" ht="12.75">
      <c r="A85" s="2"/>
      <c r="B85" s="16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13" t="s">
        <v>52</v>
      </c>
      <c r="B86" s="17" t="s">
        <v>84</v>
      </c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3" ht="11.25" customHeight="1">
      <c r="B87" s="1" t="s">
        <v>247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</row>
    <row r="88" spans="1:13" ht="12.75">
      <c r="A88" s="2"/>
      <c r="B88" s="1" t="s">
        <v>246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2"/>
    </row>
    <row r="89" spans="1:13" ht="12.75">
      <c r="A89" s="2"/>
      <c r="B89" s="1" t="s">
        <v>245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2"/>
    </row>
    <row r="90" spans="1:12" ht="12.75">
      <c r="A90" s="2"/>
      <c r="B90" s="1"/>
      <c r="C90" s="2"/>
      <c r="D90" s="2"/>
      <c r="E90" s="2"/>
      <c r="F90" s="2"/>
      <c r="G90" s="2"/>
      <c r="H90" s="2"/>
      <c r="I90" s="1"/>
      <c r="J90" s="1"/>
      <c r="K90" s="1"/>
      <c r="L90" s="1"/>
    </row>
    <row r="91" spans="1:12" ht="12.75">
      <c r="A91" s="13" t="s">
        <v>53</v>
      </c>
      <c r="B91" s="17" t="s">
        <v>85</v>
      </c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3" ht="12.75">
      <c r="B92" s="1" t="s">
        <v>244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2"/>
    </row>
    <row r="93" spans="1:13" ht="12.75">
      <c r="A93" s="2"/>
      <c r="B93" s="1" t="s">
        <v>248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2"/>
    </row>
    <row r="94" spans="2:12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13" t="s">
        <v>54</v>
      </c>
      <c r="B95" s="82" t="s">
        <v>235</v>
      </c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t="s">
        <v>256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t="s">
        <v>255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75"/>
      <c r="B98" t="s">
        <v>249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75"/>
      <c r="B99" s="85" t="s">
        <v>250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75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 customHeight="1">
      <c r="A101" s="13" t="s">
        <v>54</v>
      </c>
      <c r="B101" s="17" t="s">
        <v>86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 t="s">
        <v>23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 customHeight="1">
      <c r="A104" s="13" t="s">
        <v>55</v>
      </c>
      <c r="B104" s="8" t="s">
        <v>72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1"/>
      <c r="B105" s="2"/>
      <c r="C105" s="2"/>
      <c r="G105" s="7" t="s">
        <v>3</v>
      </c>
      <c r="H105" s="2"/>
      <c r="I105" s="7" t="s">
        <v>64</v>
      </c>
      <c r="J105" s="2"/>
      <c r="K105" s="2"/>
      <c r="L105" s="2"/>
    </row>
    <row r="106" spans="1:12" ht="12.75">
      <c r="A106" s="2"/>
      <c r="B106" s="2"/>
      <c r="C106" s="2"/>
      <c r="G106" s="12" t="s">
        <v>228</v>
      </c>
      <c r="H106" s="2"/>
      <c r="I106" s="12" t="s">
        <v>228</v>
      </c>
      <c r="J106" s="2"/>
      <c r="K106" s="2"/>
      <c r="L106" s="2"/>
    </row>
    <row r="107" spans="1:12" ht="12.75">
      <c r="A107" s="2"/>
      <c r="B107" s="2"/>
      <c r="C107" s="2"/>
      <c r="G107" s="66" t="s">
        <v>1</v>
      </c>
      <c r="H107" s="6"/>
      <c r="I107" s="66" t="s">
        <v>1</v>
      </c>
      <c r="J107" s="2"/>
      <c r="K107" s="2"/>
      <c r="L107" s="2"/>
    </row>
    <row r="108" spans="1:12" ht="12.75">
      <c r="A108" s="2"/>
      <c r="B108" s="2"/>
      <c r="C108" s="2"/>
      <c r="G108" s="66"/>
      <c r="H108" s="6"/>
      <c r="I108" s="6"/>
      <c r="J108" s="2"/>
      <c r="K108" s="2"/>
      <c r="L108" s="2"/>
    </row>
    <row r="109" spans="1:12" ht="12.75">
      <c r="A109" s="2"/>
      <c r="B109" s="2" t="s">
        <v>99</v>
      </c>
      <c r="C109" s="2"/>
      <c r="G109" s="41">
        <v>-1</v>
      </c>
      <c r="H109" s="41"/>
      <c r="I109" s="41">
        <v>61</v>
      </c>
      <c r="J109" s="2"/>
      <c r="K109" s="2"/>
      <c r="L109" s="2"/>
    </row>
    <row r="110" spans="1:12" ht="12.75">
      <c r="A110" s="2"/>
      <c r="B110" s="2"/>
      <c r="C110" s="2"/>
      <c r="G110" s="30"/>
      <c r="H110" s="2"/>
      <c r="I110" s="30"/>
      <c r="J110" s="2"/>
      <c r="K110" s="2"/>
      <c r="L110" s="2"/>
    </row>
    <row r="111" spans="1:12" ht="12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 t="s">
        <v>189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 t="s">
        <v>190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13" t="s">
        <v>56</v>
      </c>
      <c r="B115" s="8" t="s">
        <v>87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 t="s">
        <v>24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13" t="s">
        <v>57</v>
      </c>
      <c r="B118" s="8" t="s">
        <v>88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1"/>
      <c r="B119" s="2" t="s">
        <v>25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 t="s">
        <v>26</v>
      </c>
      <c r="C120" s="2"/>
      <c r="D120" s="2"/>
      <c r="E120" s="2"/>
      <c r="F120" s="2"/>
      <c r="G120" s="2"/>
      <c r="H120" s="2"/>
      <c r="I120" s="2"/>
      <c r="J120" s="1"/>
      <c r="K120" s="1"/>
      <c r="L120" s="1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13" t="s">
        <v>58</v>
      </c>
      <c r="B122" s="8" t="s">
        <v>89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16" t="s">
        <v>213</v>
      </c>
      <c r="C123" s="1"/>
      <c r="D123" s="1"/>
      <c r="E123" s="1"/>
      <c r="F123" s="1"/>
      <c r="G123" s="1"/>
      <c r="H123" s="1"/>
      <c r="I123" s="1"/>
      <c r="J123" s="2"/>
      <c r="K123" s="2"/>
      <c r="L123" s="2"/>
    </row>
    <row r="124" spans="1:12" ht="12.75">
      <c r="A124" s="2"/>
      <c r="B124" s="16"/>
      <c r="C124" s="2"/>
      <c r="D124" s="2"/>
      <c r="E124" s="2"/>
      <c r="F124" s="2"/>
      <c r="G124" s="4"/>
      <c r="H124" s="2"/>
      <c r="I124" s="2"/>
      <c r="J124" s="2"/>
      <c r="K124" s="2"/>
      <c r="L124" s="2"/>
    </row>
    <row r="125" spans="1:12" ht="12.75">
      <c r="A125" s="13" t="s">
        <v>59</v>
      </c>
      <c r="B125" s="17" t="s">
        <v>90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 t="s">
        <v>68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13"/>
      <c r="B127" s="2" t="s">
        <v>63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 customHeight="1">
      <c r="A128" s="2"/>
      <c r="B128" s="16"/>
      <c r="C128" s="16"/>
      <c r="D128" s="16"/>
      <c r="E128" s="16"/>
      <c r="F128" s="15" t="s">
        <v>27</v>
      </c>
      <c r="G128" s="2"/>
      <c r="H128" s="2"/>
      <c r="I128" s="2"/>
      <c r="J128" s="2"/>
      <c r="K128" s="2"/>
      <c r="L128" s="2"/>
    </row>
    <row r="129" spans="1:12" ht="12.75">
      <c r="A129" s="2"/>
      <c r="B129" s="27" t="s">
        <v>28</v>
      </c>
      <c r="C129" s="2"/>
      <c r="D129" s="16"/>
      <c r="E129" s="16"/>
      <c r="F129" s="42">
        <v>7253</v>
      </c>
      <c r="G129" s="2"/>
      <c r="H129" s="2"/>
      <c r="I129" s="2"/>
      <c r="J129" s="2"/>
      <c r="K129" s="2"/>
      <c r="L129" s="2"/>
    </row>
    <row r="130" spans="1:12" ht="12.75">
      <c r="A130" s="2"/>
      <c r="B130" s="27" t="s">
        <v>29</v>
      </c>
      <c r="C130" s="2"/>
      <c r="D130" s="16"/>
      <c r="E130" s="16"/>
      <c r="F130" s="42">
        <v>267</v>
      </c>
      <c r="G130" s="2"/>
      <c r="H130" s="2"/>
      <c r="I130" s="2"/>
      <c r="J130" s="2"/>
      <c r="K130" s="2"/>
      <c r="L130" s="2"/>
    </row>
    <row r="131" spans="1:12" ht="13.5" thickBot="1">
      <c r="A131" s="2"/>
      <c r="B131" s="17"/>
      <c r="C131" s="16"/>
      <c r="D131" s="16"/>
      <c r="E131" s="16"/>
      <c r="F131" s="43">
        <f>SUM(F129:F130)</f>
        <v>7520</v>
      </c>
      <c r="G131" s="2"/>
      <c r="H131" s="2"/>
      <c r="I131" s="2"/>
      <c r="J131" s="2"/>
      <c r="K131" s="2"/>
      <c r="L131" s="2"/>
    </row>
    <row r="132" spans="1:12" ht="13.5" thickTop="1">
      <c r="A132" s="2"/>
      <c r="B132" s="17"/>
      <c r="C132" s="16"/>
      <c r="D132" s="16"/>
      <c r="E132" s="16"/>
      <c r="F132" s="18"/>
      <c r="G132" s="2"/>
      <c r="H132" s="2"/>
      <c r="I132" s="2"/>
      <c r="J132" s="2"/>
      <c r="K132" s="2"/>
      <c r="L132" s="2"/>
    </row>
    <row r="133" spans="1:12" ht="12.75">
      <c r="A133" s="13" t="s">
        <v>60</v>
      </c>
      <c r="B133" s="17" t="s">
        <v>91</v>
      </c>
      <c r="C133" s="16"/>
      <c r="D133" s="16"/>
      <c r="E133" s="16"/>
      <c r="F133" s="18"/>
      <c r="G133" s="2"/>
      <c r="H133" s="2"/>
      <c r="I133" s="2"/>
      <c r="J133" s="2"/>
      <c r="K133" s="2"/>
      <c r="L133" s="2"/>
    </row>
    <row r="134" spans="2:12" ht="12.75">
      <c r="B134" s="16" t="s">
        <v>226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13" t="s">
        <v>61</v>
      </c>
      <c r="B136" s="8" t="s">
        <v>92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1"/>
      <c r="B137" s="2" t="s">
        <v>30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13" t="s">
        <v>62</v>
      </c>
      <c r="B139" s="17" t="s">
        <v>73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3" ht="12.75">
      <c r="B140" s="3" t="s">
        <v>253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3" t="s">
        <v>252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3" t="s">
        <v>251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1"/>
    </row>
    <row r="144" spans="1:12" ht="12.75">
      <c r="A144" s="13" t="s">
        <v>211</v>
      </c>
      <c r="B144" s="8" t="s">
        <v>93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1" t="s">
        <v>223</v>
      </c>
      <c r="C145" s="1"/>
      <c r="D145" s="1"/>
      <c r="E145" s="1"/>
      <c r="F145" s="1"/>
      <c r="G145" s="1"/>
      <c r="H145" s="1"/>
      <c r="I145" s="1"/>
      <c r="J145" s="2"/>
      <c r="K145" s="2"/>
      <c r="L145" s="2"/>
    </row>
    <row r="146" spans="1:12" ht="12.75">
      <c r="A146" s="2"/>
      <c r="B146" s="1" t="s">
        <v>222</v>
      </c>
      <c r="C146" s="1"/>
      <c r="D146" s="1"/>
      <c r="E146" s="1"/>
      <c r="F146" s="1"/>
      <c r="G146" s="1"/>
      <c r="H146" s="1"/>
      <c r="I146" s="2"/>
      <c r="J146" s="2"/>
      <c r="K146" s="2"/>
      <c r="L146" s="5"/>
    </row>
    <row r="147" spans="1:12" ht="12.75">
      <c r="A147" s="2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E149" s="11" t="s">
        <v>113</v>
      </c>
      <c r="F149" s="7"/>
      <c r="G149" s="11" t="s">
        <v>115</v>
      </c>
      <c r="H149" s="2"/>
      <c r="I149" s="11" t="s">
        <v>113</v>
      </c>
      <c r="J149" s="7"/>
      <c r="K149" s="11" t="s">
        <v>115</v>
      </c>
      <c r="L149" s="2"/>
    </row>
    <row r="150" spans="1:12" ht="13.5" customHeight="1">
      <c r="A150" s="2"/>
      <c r="B150" s="2"/>
      <c r="C150" s="2"/>
      <c r="E150" s="11" t="s">
        <v>114</v>
      </c>
      <c r="F150" s="7"/>
      <c r="G150" s="11" t="s">
        <v>116</v>
      </c>
      <c r="H150" s="2"/>
      <c r="I150" s="11" t="s">
        <v>117</v>
      </c>
      <c r="J150" s="7"/>
      <c r="K150" s="11" t="s">
        <v>118</v>
      </c>
      <c r="L150" s="2"/>
    </row>
    <row r="151" spans="1:12" ht="12.75" customHeight="1">
      <c r="A151" s="2"/>
      <c r="B151" s="2"/>
      <c r="C151" s="2"/>
      <c r="E151" s="12" t="s">
        <v>228</v>
      </c>
      <c r="F151" s="2"/>
      <c r="G151" s="12" t="s">
        <v>229</v>
      </c>
      <c r="H151" s="12"/>
      <c r="I151" s="12" t="s">
        <v>228</v>
      </c>
      <c r="J151" s="12"/>
      <c r="K151" s="12" t="s">
        <v>229</v>
      </c>
      <c r="L151" s="2"/>
    </row>
    <row r="152" spans="1:12" ht="12.75">
      <c r="A152" s="2"/>
      <c r="B152" s="2"/>
      <c r="C152" s="2"/>
      <c r="G152" s="5"/>
      <c r="H152" s="2"/>
      <c r="I152" s="5"/>
      <c r="J152" s="2"/>
      <c r="K152" s="5"/>
      <c r="L152" s="2"/>
    </row>
    <row r="153" spans="1:12" ht="12.75">
      <c r="A153" s="2"/>
      <c r="B153" s="2" t="s">
        <v>225</v>
      </c>
      <c r="C153" s="2"/>
      <c r="D153" s="2"/>
      <c r="E153" s="32">
        <v>-41</v>
      </c>
      <c r="F153" s="68"/>
      <c r="G153" s="68">
        <v>2788</v>
      </c>
      <c r="H153" s="68"/>
      <c r="I153" s="68">
        <v>658</v>
      </c>
      <c r="J153" s="68"/>
      <c r="K153" s="68">
        <v>9143</v>
      </c>
      <c r="L153" s="2"/>
    </row>
    <row r="154" spans="1:12" ht="12.75" hidden="1">
      <c r="A154" s="2"/>
      <c r="B154" s="2"/>
      <c r="C154" s="2"/>
      <c r="D154" s="2"/>
      <c r="E154" s="68"/>
      <c r="F154" s="68"/>
      <c r="G154" s="68"/>
      <c r="H154" s="68"/>
      <c r="I154" s="68"/>
      <c r="J154" s="68"/>
      <c r="K154" s="68"/>
      <c r="L154" s="2"/>
    </row>
    <row r="155" spans="1:12" ht="12.75" hidden="1">
      <c r="A155" s="2"/>
      <c r="B155" s="2" t="s">
        <v>193</v>
      </c>
      <c r="C155" s="2"/>
      <c r="D155" s="2"/>
      <c r="E155" s="68"/>
      <c r="F155" s="68"/>
      <c r="G155" s="69" t="s">
        <v>238</v>
      </c>
      <c r="H155" s="69"/>
      <c r="I155" s="68"/>
      <c r="J155" s="68"/>
      <c r="K155" s="68">
        <v>40097</v>
      </c>
      <c r="L155" s="2"/>
    </row>
    <row r="156" spans="1:12" ht="12.75" hidden="1">
      <c r="A156" s="2"/>
      <c r="B156" s="2" t="s">
        <v>216</v>
      </c>
      <c r="C156" s="2"/>
      <c r="D156" s="2"/>
      <c r="E156" s="68"/>
      <c r="F156" s="68"/>
      <c r="G156" s="69" t="s">
        <v>195</v>
      </c>
      <c r="H156" s="68"/>
      <c r="I156" s="68"/>
      <c r="J156" s="68"/>
      <c r="K156" s="68">
        <v>39996</v>
      </c>
      <c r="L156" s="2"/>
    </row>
    <row r="157" spans="1:12" ht="12.75" hidden="1">
      <c r="A157" s="2"/>
      <c r="B157" s="2"/>
      <c r="C157" s="2"/>
      <c r="D157" s="2"/>
      <c r="E157" s="68"/>
      <c r="F157" s="69"/>
      <c r="G157" s="70"/>
      <c r="H157" s="68"/>
      <c r="I157" s="68"/>
      <c r="J157" s="68"/>
      <c r="K157" s="68"/>
      <c r="L157" s="2"/>
    </row>
    <row r="158" spans="1:12" ht="12.75">
      <c r="A158" s="2"/>
      <c r="B158" s="2" t="s">
        <v>191</v>
      </c>
      <c r="C158" s="2"/>
      <c r="D158" s="2"/>
      <c r="E158" s="68"/>
      <c r="F158" s="68"/>
      <c r="G158" s="68"/>
      <c r="H158" s="68"/>
      <c r="I158" s="68"/>
      <c r="J158" s="68"/>
      <c r="K158" s="68"/>
      <c r="L158" s="2"/>
    </row>
    <row r="159" spans="1:12" ht="12.75">
      <c r="A159" s="2"/>
      <c r="B159" s="2" t="s">
        <v>192</v>
      </c>
      <c r="C159" s="2"/>
      <c r="D159" s="2"/>
      <c r="E159" s="68">
        <f>+K155</f>
        <v>40097</v>
      </c>
      <c r="F159" s="68"/>
      <c r="G159" s="68">
        <f>+K156</f>
        <v>39996</v>
      </c>
      <c r="H159" s="68"/>
      <c r="I159" s="68">
        <f>+K155</f>
        <v>40097</v>
      </c>
      <c r="J159" s="68"/>
      <c r="K159" s="68">
        <f>+K156</f>
        <v>39996</v>
      </c>
      <c r="L159" s="2"/>
    </row>
    <row r="160" spans="1:12" ht="13.5" thickBot="1">
      <c r="A160" s="2"/>
      <c r="B160" s="1" t="s">
        <v>224</v>
      </c>
      <c r="C160" s="2"/>
      <c r="D160" s="2"/>
      <c r="E160" s="71">
        <f>+E153*100/+E159</f>
        <v>-0.1022520388058957</v>
      </c>
      <c r="F160" s="68"/>
      <c r="G160" s="71">
        <f>+G153*100/+G159</f>
        <v>6.97069706970697</v>
      </c>
      <c r="H160" s="68"/>
      <c r="I160" s="71">
        <f>+I153*100/+I159</f>
        <v>1.6410205252263261</v>
      </c>
      <c r="J160" s="68"/>
      <c r="K160" s="71">
        <f>+K153*100/+K159</f>
        <v>22.85978597859786</v>
      </c>
      <c r="L160" s="2"/>
    </row>
    <row r="161" spans="1:12" ht="13.5" thickTop="1">
      <c r="A161" s="2"/>
      <c r="B161" s="2"/>
      <c r="C161" s="2"/>
      <c r="D161" s="2"/>
      <c r="E161" s="68"/>
      <c r="F161" s="68"/>
      <c r="G161" s="68"/>
      <c r="H161" s="68"/>
      <c r="I161" s="68"/>
      <c r="J161" s="68"/>
      <c r="K161" s="68"/>
      <c r="L161" s="2"/>
    </row>
    <row r="162" spans="1:12" ht="12.75">
      <c r="A162" s="2"/>
      <c r="B162" s="1" t="s">
        <v>194</v>
      </c>
      <c r="C162" s="2"/>
      <c r="D162" s="2"/>
      <c r="E162" s="68"/>
      <c r="F162" s="68"/>
      <c r="G162" s="68"/>
      <c r="H162" s="68"/>
      <c r="I162" s="68"/>
      <c r="J162" s="68"/>
      <c r="K162" s="68"/>
      <c r="L162" s="2"/>
    </row>
    <row r="163" spans="1:12" ht="12.75">
      <c r="A163" s="2"/>
      <c r="B163" s="1"/>
      <c r="C163" s="2"/>
      <c r="D163" s="2"/>
      <c r="E163" s="68"/>
      <c r="F163" s="68"/>
      <c r="G163" s="68"/>
      <c r="H163" s="68"/>
      <c r="I163" s="68"/>
      <c r="J163" s="68"/>
      <c r="K163" s="68"/>
      <c r="L163" s="2"/>
    </row>
    <row r="164" spans="1:12" ht="12.75">
      <c r="A164" s="2"/>
      <c r="B164" s="1" t="s">
        <v>254</v>
      </c>
      <c r="C164" s="2"/>
      <c r="D164" s="2"/>
      <c r="E164" s="68"/>
      <c r="F164" s="68"/>
      <c r="G164" s="68"/>
      <c r="H164" s="68"/>
      <c r="I164" s="68"/>
      <c r="J164" s="68"/>
      <c r="K164" s="68"/>
      <c r="L164" s="2"/>
    </row>
    <row r="165" spans="1:12" ht="12.75">
      <c r="A165" s="2"/>
      <c r="B165" s="1"/>
      <c r="C165" s="2"/>
      <c r="D165" s="2"/>
      <c r="E165" s="68"/>
      <c r="F165" s="68"/>
      <c r="G165" s="68"/>
      <c r="H165" s="68"/>
      <c r="I165" s="68"/>
      <c r="J165" s="68"/>
      <c r="K165" s="68"/>
      <c r="L165" s="2"/>
    </row>
    <row r="166" spans="1:12" ht="12.75">
      <c r="A166" s="2"/>
      <c r="B166" s="1"/>
      <c r="C166" s="2"/>
      <c r="D166" s="2"/>
      <c r="E166" s="68"/>
      <c r="F166" s="68"/>
      <c r="G166" s="68"/>
      <c r="H166" s="68"/>
      <c r="I166" s="68"/>
      <c r="J166" s="68"/>
      <c r="K166" s="68"/>
      <c r="L166" s="2"/>
    </row>
    <row r="167" spans="1:12" ht="12.75">
      <c r="A167" s="2"/>
      <c r="B167" s="1"/>
      <c r="C167" s="2"/>
      <c r="D167" s="2"/>
      <c r="E167" s="68"/>
      <c r="F167" s="68"/>
      <c r="G167" s="68"/>
      <c r="H167" s="68"/>
      <c r="I167" s="68"/>
      <c r="J167" s="68"/>
      <c r="K167" s="68"/>
      <c r="L167" s="2"/>
    </row>
    <row r="168" spans="1:12" ht="12.75">
      <c r="A168" s="8" t="s">
        <v>217</v>
      </c>
      <c r="B168" s="17"/>
      <c r="C168" s="2"/>
      <c r="D168" s="2"/>
      <c r="E168" s="68"/>
      <c r="F168" s="68"/>
      <c r="G168" s="68"/>
      <c r="H168" s="68"/>
      <c r="I168" s="68"/>
      <c r="J168" s="68"/>
      <c r="K168" s="68"/>
      <c r="L168" s="2"/>
    </row>
    <row r="169" spans="1:12" ht="12.75">
      <c r="A169" s="8"/>
      <c r="B169" s="17"/>
      <c r="C169" s="2"/>
      <c r="D169" s="2"/>
      <c r="E169" s="68"/>
      <c r="F169" s="68"/>
      <c r="G169" s="68"/>
      <c r="H169" s="68"/>
      <c r="I169" s="68"/>
      <c r="J169" s="68"/>
      <c r="K169" s="68"/>
      <c r="L169" s="2"/>
    </row>
    <row r="170" spans="1:12" ht="11.25" customHeight="1">
      <c r="A170" s="8" t="s">
        <v>221</v>
      </c>
      <c r="B170" s="17"/>
      <c r="C170" s="2"/>
      <c r="D170" s="2"/>
      <c r="E170" s="68"/>
      <c r="F170" s="68"/>
      <c r="G170" s="68"/>
      <c r="H170" s="68"/>
      <c r="I170" s="68"/>
      <c r="J170" s="68"/>
      <c r="K170" s="68"/>
      <c r="L170" s="2"/>
    </row>
    <row r="171" spans="1:12" ht="12.75">
      <c r="A171" s="8" t="s">
        <v>220</v>
      </c>
      <c r="B171" s="17"/>
      <c r="C171" s="2"/>
      <c r="D171" s="2"/>
      <c r="E171" s="68"/>
      <c r="F171" s="68"/>
      <c r="G171" s="68"/>
      <c r="H171" s="68"/>
      <c r="I171" s="68"/>
      <c r="J171" s="68"/>
      <c r="K171" s="68"/>
      <c r="L171" s="2"/>
    </row>
    <row r="172" spans="1:12" ht="12.75">
      <c r="A172" s="8" t="s">
        <v>218</v>
      </c>
      <c r="B172" s="17"/>
      <c r="C172" s="2"/>
      <c r="D172" s="2"/>
      <c r="E172" s="68"/>
      <c r="F172" s="68"/>
      <c r="G172" s="68"/>
      <c r="H172" s="68"/>
      <c r="I172" s="68"/>
      <c r="J172" s="68"/>
      <c r="K172" s="68"/>
      <c r="L172" s="2"/>
    </row>
    <row r="173" spans="1:11" ht="12.75">
      <c r="A173" s="2" t="s">
        <v>219</v>
      </c>
      <c r="B173" s="2"/>
      <c r="C173" s="2"/>
      <c r="D173" s="2"/>
      <c r="E173" s="68"/>
      <c r="F173" s="68"/>
      <c r="G173" s="68"/>
      <c r="H173" s="68"/>
      <c r="I173" s="68"/>
      <c r="J173" s="68"/>
      <c r="K173" s="68"/>
    </row>
    <row r="174" spans="1:11" ht="12.75">
      <c r="A174" s="67" t="s">
        <v>258</v>
      </c>
      <c r="B174" s="67"/>
      <c r="C174" s="44"/>
      <c r="D174" s="2"/>
      <c r="E174" s="68"/>
      <c r="F174" s="68"/>
      <c r="G174" s="68"/>
      <c r="H174" s="68"/>
      <c r="I174" s="68"/>
      <c r="J174" s="68"/>
      <c r="K174" s="68"/>
    </row>
    <row r="175" spans="1:11" ht="12.75">
      <c r="A175" s="2"/>
      <c r="B175" s="2"/>
      <c r="C175" s="2"/>
      <c r="D175" s="2"/>
      <c r="E175" s="68"/>
      <c r="F175" s="68"/>
      <c r="G175" s="68"/>
      <c r="H175" s="68"/>
      <c r="I175" s="68"/>
      <c r="J175" s="68"/>
      <c r="K175" s="68"/>
    </row>
  </sheetData>
  <mergeCells count="1">
    <mergeCell ref="I39:K3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&amp;CPage &amp;P+4 of &amp;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3:K32"/>
  <sheetViews>
    <sheetView workbookViewId="0" topLeftCell="A13">
      <selection activeCell="G29" sqref="G29"/>
    </sheetView>
  </sheetViews>
  <sheetFormatPr defaultColWidth="9.140625" defaultRowHeight="12.75"/>
  <cols>
    <col min="1" max="16384" width="9.140625" style="47" customWidth="1"/>
  </cols>
  <sheetData>
    <row r="23" spans="3:9" ht="25.5" customHeight="1">
      <c r="C23" s="65" t="s">
        <v>180</v>
      </c>
      <c r="D23" s="64"/>
      <c r="F23" s="64"/>
      <c r="G23" s="64"/>
      <c r="H23" s="64"/>
      <c r="I23" s="64"/>
    </row>
    <row r="24" spans="3:9" ht="12.75" customHeight="1">
      <c r="C24" s="64"/>
      <c r="D24" s="64"/>
      <c r="E24" s="64"/>
      <c r="F24" s="64"/>
      <c r="G24" s="64"/>
      <c r="H24" s="64"/>
      <c r="I24" s="64"/>
    </row>
    <row r="25" spans="3:9" ht="18">
      <c r="C25" s="87" t="s">
        <v>182</v>
      </c>
      <c r="D25" s="87"/>
      <c r="E25" s="87"/>
      <c r="F25" s="87"/>
      <c r="G25" s="87"/>
      <c r="H25" s="87"/>
      <c r="I25" s="87"/>
    </row>
    <row r="26" spans="3:9" ht="18">
      <c r="C26" s="63"/>
      <c r="D26" s="63"/>
      <c r="E26" s="63"/>
      <c r="F26" s="63"/>
      <c r="G26" s="63"/>
      <c r="H26" s="63"/>
      <c r="I26" s="63"/>
    </row>
    <row r="27" spans="3:9" ht="18">
      <c r="C27" s="63"/>
      <c r="D27" s="63"/>
      <c r="E27" s="63"/>
      <c r="F27" s="63"/>
      <c r="G27" s="63"/>
      <c r="H27" s="63"/>
      <c r="I27" s="63"/>
    </row>
    <row r="28" spans="3:9" ht="18">
      <c r="C28" s="63"/>
      <c r="D28" s="63"/>
      <c r="E28" s="63"/>
      <c r="F28" s="63"/>
      <c r="G28" s="63"/>
      <c r="H28" s="63"/>
      <c r="I28" s="63"/>
    </row>
    <row r="31" spans="2:11" ht="22.5">
      <c r="B31" s="88" t="s">
        <v>181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2:11" ht="22.5">
      <c r="B32" s="88" t="s">
        <v>239</v>
      </c>
      <c r="C32" s="88"/>
      <c r="D32" s="88"/>
      <c r="E32" s="88"/>
      <c r="F32" s="88"/>
      <c r="G32" s="88"/>
      <c r="H32" s="88"/>
      <c r="I32" s="88"/>
      <c r="J32" s="88"/>
      <c r="K32" s="88"/>
    </row>
  </sheetData>
  <mergeCells count="3">
    <mergeCell ref="C25:I25"/>
    <mergeCell ref="B31:K31"/>
    <mergeCell ref="B32:K32"/>
  </mergeCells>
  <printOptions/>
  <pageMargins left="0.75" right="0.75" top="1" bottom="1" header="0.5" footer="0.5"/>
  <pageSetup fitToHeight="1" fitToWidth="1" horizontalDpi="800" verticalDpi="8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Teck Guan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2004-03-19T08:27:32Z</cp:lastPrinted>
  <dcterms:created xsi:type="dcterms:W3CDTF">2002-12-05T00:52:44Z</dcterms:created>
  <dcterms:modified xsi:type="dcterms:W3CDTF">2004-03-19T08:42:32Z</dcterms:modified>
  <cp:category/>
  <cp:version/>
  <cp:contentType/>
  <cp:contentStatus/>
</cp:coreProperties>
</file>